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BACKUP 20.06.2014\Desktop\REPORT\"/>
    </mc:Choice>
  </mc:AlternateContent>
  <bookViews>
    <workbookView xWindow="0" yWindow="0" windowWidth="28800" windowHeight="12435"/>
  </bookViews>
  <sheets>
    <sheet name="ACP" sheetId="5" r:id="rId1"/>
    <sheet name="Acp Tar Ach Com with Previous" sheetId="6" state="hidden" r:id="rId2"/>
  </sheets>
  <calcPr calcId="152511"/>
</workbook>
</file>

<file path=xl/calcChain.xml><?xml version="1.0" encoding="utf-8"?>
<calcChain xmlns="http://schemas.openxmlformats.org/spreadsheetml/2006/main">
  <c r="D54" i="6" l="1"/>
  <c r="E54" i="6" s="1"/>
  <c r="C54" i="6"/>
  <c r="C55" i="6" s="1"/>
  <c r="E53" i="6"/>
  <c r="B53" i="6"/>
  <c r="E52" i="6"/>
  <c r="B52" i="6"/>
  <c r="E51" i="6"/>
  <c r="B51" i="6"/>
  <c r="D49" i="6"/>
  <c r="C49" i="6"/>
  <c r="E48" i="6"/>
  <c r="E49" i="6" s="1"/>
  <c r="B48" i="6"/>
  <c r="D46" i="6"/>
  <c r="C46" i="6"/>
  <c r="E45" i="6"/>
  <c r="B45" i="6"/>
  <c r="J44" i="6"/>
  <c r="E44" i="6"/>
  <c r="B44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6" i="6"/>
  <c r="B36" i="6"/>
  <c r="E35" i="6"/>
  <c r="B35" i="6"/>
  <c r="J33" i="6"/>
  <c r="H33" i="6"/>
  <c r="G33" i="6"/>
  <c r="F33" i="6"/>
  <c r="I33" i="6" s="1"/>
  <c r="E33" i="6"/>
  <c r="B33" i="6"/>
  <c r="I32" i="6"/>
  <c r="G32" i="6"/>
  <c r="F32" i="6"/>
  <c r="E32" i="6"/>
  <c r="B32" i="6"/>
  <c r="J31" i="6"/>
  <c r="G31" i="6"/>
  <c r="F31" i="6"/>
  <c r="E31" i="6"/>
  <c r="B31" i="6"/>
  <c r="B30" i="6"/>
  <c r="E29" i="6"/>
  <c r="B29" i="6"/>
  <c r="E28" i="6"/>
  <c r="B28" i="6"/>
  <c r="E27" i="6"/>
  <c r="B27" i="6"/>
  <c r="E26" i="6"/>
  <c r="B26" i="6"/>
  <c r="E25" i="6"/>
  <c r="B25" i="6"/>
  <c r="E24" i="6"/>
  <c r="B24" i="6"/>
  <c r="E23" i="6"/>
  <c r="B23" i="6"/>
  <c r="E22" i="6"/>
  <c r="B22" i="6"/>
  <c r="E21" i="6"/>
  <c r="B21" i="6"/>
  <c r="E20" i="6"/>
  <c r="B20" i="6"/>
  <c r="E19" i="6"/>
  <c r="B19" i="6"/>
  <c r="E18" i="6"/>
  <c r="B18" i="6"/>
  <c r="E17" i="6"/>
  <c r="B17" i="6"/>
  <c r="E16" i="6"/>
  <c r="B16" i="6"/>
  <c r="E14" i="6"/>
  <c r="B14" i="6"/>
  <c r="E13" i="6"/>
  <c r="B13" i="6"/>
  <c r="E12" i="6"/>
  <c r="B12" i="6"/>
  <c r="E11" i="6"/>
  <c r="B11" i="6"/>
  <c r="E10" i="6"/>
  <c r="B10" i="6"/>
  <c r="E9" i="6"/>
  <c r="B9" i="6"/>
  <c r="E8" i="6"/>
  <c r="E46" i="6" s="1"/>
  <c r="B8" i="6"/>
  <c r="A3" i="6"/>
  <c r="D51" i="5"/>
  <c r="E51" i="5" s="1"/>
  <c r="P50" i="5"/>
  <c r="Q50" i="5" s="1"/>
  <c r="O50" i="5"/>
  <c r="O51" i="5" s="1"/>
  <c r="J50" i="5"/>
  <c r="I50" i="5"/>
  <c r="I51" i="5" s="1"/>
  <c r="G50" i="5"/>
  <c r="G51" i="5" s="1"/>
  <c r="F50" i="5"/>
  <c r="D50" i="5"/>
  <c r="E50" i="5" s="1"/>
  <c r="C50" i="5"/>
  <c r="C51" i="5" s="1"/>
  <c r="Q49" i="5"/>
  <c r="N49" i="5"/>
  <c r="M49" i="5"/>
  <c r="S49" i="5" s="1"/>
  <c r="G53" i="6" s="1"/>
  <c r="L49" i="5"/>
  <c r="R49" i="5" s="1"/>
  <c r="F53" i="6" s="1"/>
  <c r="I53" i="6" s="1"/>
  <c r="K49" i="5"/>
  <c r="H49" i="5"/>
  <c r="E49" i="5"/>
  <c r="R48" i="5"/>
  <c r="F52" i="6" s="1"/>
  <c r="I52" i="6" s="1"/>
  <c r="Q48" i="5"/>
  <c r="M48" i="5"/>
  <c r="S48" i="5" s="1"/>
  <c r="L48" i="5"/>
  <c r="N48" i="5" s="1"/>
  <c r="K48" i="5"/>
  <c r="H48" i="5"/>
  <c r="E48" i="5"/>
  <c r="Q47" i="5"/>
  <c r="N47" i="5"/>
  <c r="M47" i="5"/>
  <c r="S47" i="5" s="1"/>
  <c r="G51" i="6" s="1"/>
  <c r="L47" i="5"/>
  <c r="R47" i="5" s="1"/>
  <c r="F51" i="6" s="1"/>
  <c r="I51" i="6" s="1"/>
  <c r="K47" i="5"/>
  <c r="H47" i="5"/>
  <c r="E47" i="5"/>
  <c r="S46" i="5"/>
  <c r="R46" i="5"/>
  <c r="P45" i="5"/>
  <c r="O45" i="5"/>
  <c r="L45" i="5"/>
  <c r="R45" i="5" s="1"/>
  <c r="F49" i="6" s="1"/>
  <c r="I49" i="6" s="1"/>
  <c r="J45" i="5"/>
  <c r="K45" i="5" s="1"/>
  <c r="I45" i="5"/>
  <c r="H45" i="5"/>
  <c r="G45" i="5"/>
  <c r="F45" i="5"/>
  <c r="D45" i="5"/>
  <c r="E45" i="5" s="1"/>
  <c r="C45" i="5"/>
  <c r="R44" i="5"/>
  <c r="F48" i="6" s="1"/>
  <c r="I48" i="6" s="1"/>
  <c r="Q44" i="5"/>
  <c r="M44" i="5"/>
  <c r="S44" i="5" s="1"/>
  <c r="L44" i="5"/>
  <c r="N44" i="5" s="1"/>
  <c r="K44" i="5"/>
  <c r="H44" i="5"/>
  <c r="E44" i="5"/>
  <c r="P42" i="5"/>
  <c r="O42" i="5"/>
  <c r="L42" i="5"/>
  <c r="R42" i="5" s="1"/>
  <c r="F46" i="6" s="1"/>
  <c r="J42" i="5"/>
  <c r="K42" i="5" s="1"/>
  <c r="I42" i="5"/>
  <c r="H42" i="5"/>
  <c r="G42" i="5"/>
  <c r="F42" i="5"/>
  <c r="D42" i="5"/>
  <c r="E42" i="5" s="1"/>
  <c r="C42" i="5"/>
  <c r="Q41" i="5"/>
  <c r="M41" i="5"/>
  <c r="S41" i="5" s="1"/>
  <c r="L41" i="5"/>
  <c r="N41" i="5" s="1"/>
  <c r="K41" i="5"/>
  <c r="H41" i="5"/>
  <c r="E41" i="5"/>
  <c r="Q40" i="5"/>
  <c r="N40" i="5"/>
  <c r="M40" i="5"/>
  <c r="S40" i="5" s="1"/>
  <c r="G44" i="6" s="1"/>
  <c r="L40" i="5"/>
  <c r="R40" i="5" s="1"/>
  <c r="F44" i="6" s="1"/>
  <c r="I44" i="6" s="1"/>
  <c r="K40" i="5"/>
  <c r="H40" i="5"/>
  <c r="E40" i="5"/>
  <c r="R39" i="5"/>
  <c r="F43" i="6" s="1"/>
  <c r="I43" i="6" s="1"/>
  <c r="Q39" i="5"/>
  <c r="M39" i="5"/>
  <c r="S39" i="5" s="1"/>
  <c r="L39" i="5"/>
  <c r="N39" i="5" s="1"/>
  <c r="K39" i="5"/>
  <c r="H39" i="5"/>
  <c r="E39" i="5"/>
  <c r="Q38" i="5"/>
  <c r="N38" i="5"/>
  <c r="M38" i="5"/>
  <c r="S38" i="5" s="1"/>
  <c r="G42" i="6" s="1"/>
  <c r="J42" i="6" s="1"/>
  <c r="L38" i="5"/>
  <c r="R38" i="5" s="1"/>
  <c r="F42" i="6" s="1"/>
  <c r="I42" i="6" s="1"/>
  <c r="K38" i="5"/>
  <c r="H38" i="5"/>
  <c r="E38" i="5"/>
  <c r="R37" i="5"/>
  <c r="F41" i="6" s="1"/>
  <c r="I41" i="6" s="1"/>
  <c r="Q37" i="5"/>
  <c r="M37" i="5"/>
  <c r="S37" i="5" s="1"/>
  <c r="G41" i="6" s="1"/>
  <c r="L37" i="5"/>
  <c r="N37" i="5" s="1"/>
  <c r="K37" i="5"/>
  <c r="H37" i="5"/>
  <c r="E37" i="5"/>
  <c r="Q36" i="5"/>
  <c r="N36" i="5"/>
  <c r="M36" i="5"/>
  <c r="S36" i="5" s="1"/>
  <c r="G40" i="6" s="1"/>
  <c r="L36" i="5"/>
  <c r="R36" i="5" s="1"/>
  <c r="F40" i="6" s="1"/>
  <c r="I40" i="6" s="1"/>
  <c r="K36" i="5"/>
  <c r="H36" i="5"/>
  <c r="E36" i="5"/>
  <c r="Q35" i="5"/>
  <c r="M35" i="5"/>
  <c r="S35" i="5" s="1"/>
  <c r="L35" i="5"/>
  <c r="N35" i="5" s="1"/>
  <c r="K35" i="5"/>
  <c r="H35" i="5"/>
  <c r="E35" i="5"/>
  <c r="Q34" i="5"/>
  <c r="N34" i="5"/>
  <c r="M34" i="5"/>
  <c r="S34" i="5" s="1"/>
  <c r="G38" i="6" s="1"/>
  <c r="J38" i="6" s="1"/>
  <c r="L34" i="5"/>
  <c r="R34" i="5" s="1"/>
  <c r="F38" i="6" s="1"/>
  <c r="I38" i="6" s="1"/>
  <c r="K34" i="5"/>
  <c r="H34" i="5"/>
  <c r="E34" i="5"/>
  <c r="Q33" i="5"/>
  <c r="M33" i="5"/>
  <c r="S33" i="5" s="1"/>
  <c r="L33" i="5"/>
  <c r="N33" i="5" s="1"/>
  <c r="K33" i="5"/>
  <c r="H33" i="5"/>
  <c r="E33" i="5"/>
  <c r="Q32" i="5"/>
  <c r="M32" i="5"/>
  <c r="S32" i="5" s="1"/>
  <c r="G36" i="6" s="1"/>
  <c r="L32" i="5"/>
  <c r="R32" i="5" s="1"/>
  <c r="F36" i="6" s="1"/>
  <c r="I36" i="6" s="1"/>
  <c r="K32" i="5"/>
  <c r="H32" i="5"/>
  <c r="E32" i="5"/>
  <c r="Q31" i="5"/>
  <c r="N31" i="5"/>
  <c r="M31" i="5"/>
  <c r="S31" i="5" s="1"/>
  <c r="G35" i="6" s="1"/>
  <c r="L31" i="5"/>
  <c r="R31" i="5" s="1"/>
  <c r="F35" i="6" s="1"/>
  <c r="I35" i="6" s="1"/>
  <c r="K31" i="5"/>
  <c r="H31" i="5"/>
  <c r="E31" i="5"/>
  <c r="M30" i="5"/>
  <c r="L30" i="5"/>
  <c r="Q29" i="5"/>
  <c r="M29" i="5"/>
  <c r="S29" i="5" s="1"/>
  <c r="G29" i="6" s="1"/>
  <c r="J29" i="6" s="1"/>
  <c r="L29" i="5"/>
  <c r="R29" i="5" s="1"/>
  <c r="F29" i="6" s="1"/>
  <c r="I29" i="6" s="1"/>
  <c r="K29" i="5"/>
  <c r="H29" i="5"/>
  <c r="E29" i="5"/>
  <c r="Q28" i="5"/>
  <c r="N28" i="5"/>
  <c r="M28" i="5"/>
  <c r="S28" i="5" s="1"/>
  <c r="L28" i="5"/>
  <c r="R28" i="5" s="1"/>
  <c r="F28" i="6" s="1"/>
  <c r="I28" i="6" s="1"/>
  <c r="K28" i="5"/>
  <c r="H28" i="5"/>
  <c r="E28" i="5"/>
  <c r="Q27" i="5"/>
  <c r="M27" i="5"/>
  <c r="N27" i="5" s="1"/>
  <c r="L27" i="5"/>
  <c r="R27" i="5" s="1"/>
  <c r="F27" i="6" s="1"/>
  <c r="I27" i="6" s="1"/>
  <c r="K27" i="5"/>
  <c r="H27" i="5"/>
  <c r="E27" i="5"/>
  <c r="Q26" i="5"/>
  <c r="N26" i="5"/>
  <c r="M26" i="5"/>
  <c r="S26" i="5" s="1"/>
  <c r="L26" i="5"/>
  <c r="R26" i="5" s="1"/>
  <c r="F26" i="6" s="1"/>
  <c r="I26" i="6" s="1"/>
  <c r="K26" i="5"/>
  <c r="H26" i="5"/>
  <c r="E26" i="5"/>
  <c r="Q25" i="5"/>
  <c r="M25" i="5"/>
  <c r="S25" i="5" s="1"/>
  <c r="L25" i="5"/>
  <c r="R25" i="5" s="1"/>
  <c r="F25" i="6" s="1"/>
  <c r="I25" i="6" s="1"/>
  <c r="K25" i="5"/>
  <c r="H25" i="5"/>
  <c r="E25" i="5"/>
  <c r="Q24" i="5"/>
  <c r="N24" i="5"/>
  <c r="M24" i="5"/>
  <c r="S24" i="5" s="1"/>
  <c r="L24" i="5"/>
  <c r="R24" i="5" s="1"/>
  <c r="F24" i="6" s="1"/>
  <c r="I24" i="6" s="1"/>
  <c r="K24" i="5"/>
  <c r="H24" i="5"/>
  <c r="E24" i="5"/>
  <c r="Q23" i="5"/>
  <c r="M23" i="5"/>
  <c r="S23" i="5" s="1"/>
  <c r="L23" i="5"/>
  <c r="R23" i="5" s="1"/>
  <c r="F23" i="6" s="1"/>
  <c r="I23" i="6" s="1"/>
  <c r="K23" i="5"/>
  <c r="H23" i="5"/>
  <c r="E23" i="5"/>
  <c r="Q22" i="5"/>
  <c r="N22" i="5"/>
  <c r="M22" i="5"/>
  <c r="S22" i="5" s="1"/>
  <c r="L22" i="5"/>
  <c r="R22" i="5" s="1"/>
  <c r="F22" i="6" s="1"/>
  <c r="I22" i="6" s="1"/>
  <c r="K22" i="5"/>
  <c r="H22" i="5"/>
  <c r="E22" i="5"/>
  <c r="Q21" i="5"/>
  <c r="M21" i="5"/>
  <c r="S21" i="5" s="1"/>
  <c r="L21" i="5"/>
  <c r="R21" i="5" s="1"/>
  <c r="F21" i="6" s="1"/>
  <c r="I21" i="6" s="1"/>
  <c r="K21" i="5"/>
  <c r="H21" i="5"/>
  <c r="E21" i="5"/>
  <c r="Q20" i="5"/>
  <c r="N20" i="5"/>
  <c r="M20" i="5"/>
  <c r="S20" i="5" s="1"/>
  <c r="L20" i="5"/>
  <c r="R20" i="5" s="1"/>
  <c r="F20" i="6" s="1"/>
  <c r="I20" i="6" s="1"/>
  <c r="K20" i="5"/>
  <c r="H20" i="5"/>
  <c r="E20" i="5"/>
  <c r="Q19" i="5"/>
  <c r="M19" i="5"/>
  <c r="S19" i="5" s="1"/>
  <c r="L19" i="5"/>
  <c r="R19" i="5" s="1"/>
  <c r="F19" i="6" s="1"/>
  <c r="I19" i="6" s="1"/>
  <c r="K19" i="5"/>
  <c r="H19" i="5"/>
  <c r="E19" i="5"/>
  <c r="Q18" i="5"/>
  <c r="N18" i="5"/>
  <c r="M18" i="5"/>
  <c r="S18" i="5" s="1"/>
  <c r="L18" i="5"/>
  <c r="R18" i="5" s="1"/>
  <c r="F18" i="6" s="1"/>
  <c r="I18" i="6" s="1"/>
  <c r="K18" i="5"/>
  <c r="H18" i="5"/>
  <c r="E18" i="5"/>
  <c r="Q17" i="5"/>
  <c r="M17" i="5"/>
  <c r="N17" i="5" s="1"/>
  <c r="L17" i="5"/>
  <c r="R17" i="5" s="1"/>
  <c r="F17" i="6" s="1"/>
  <c r="I17" i="6" s="1"/>
  <c r="K17" i="5"/>
  <c r="H17" i="5"/>
  <c r="E17" i="5"/>
  <c r="Q16" i="5"/>
  <c r="N16" i="5"/>
  <c r="M16" i="5"/>
  <c r="S16" i="5" s="1"/>
  <c r="L16" i="5"/>
  <c r="R16" i="5" s="1"/>
  <c r="F16" i="6" s="1"/>
  <c r="I16" i="6" s="1"/>
  <c r="K16" i="5"/>
  <c r="H16" i="5"/>
  <c r="E16" i="5"/>
  <c r="S15" i="5"/>
  <c r="R15" i="5"/>
  <c r="Q14" i="5"/>
  <c r="N14" i="5"/>
  <c r="M14" i="5"/>
  <c r="S14" i="5" s="1"/>
  <c r="L14" i="5"/>
  <c r="R14" i="5" s="1"/>
  <c r="F14" i="6" s="1"/>
  <c r="I14" i="6" s="1"/>
  <c r="K14" i="5"/>
  <c r="H14" i="5"/>
  <c r="E14" i="5"/>
  <c r="Q13" i="5"/>
  <c r="M13" i="5"/>
  <c r="N13" i="5" s="1"/>
  <c r="L13" i="5"/>
  <c r="R13" i="5" s="1"/>
  <c r="F13" i="6" s="1"/>
  <c r="I13" i="6" s="1"/>
  <c r="K13" i="5"/>
  <c r="H13" i="5"/>
  <c r="E13" i="5"/>
  <c r="Q12" i="5"/>
  <c r="N12" i="5"/>
  <c r="M12" i="5"/>
  <c r="S12" i="5" s="1"/>
  <c r="L12" i="5"/>
  <c r="R12" i="5" s="1"/>
  <c r="F12" i="6" s="1"/>
  <c r="I12" i="6" s="1"/>
  <c r="K12" i="5"/>
  <c r="H12" i="5"/>
  <c r="E12" i="5"/>
  <c r="Q11" i="5"/>
  <c r="M11" i="5"/>
  <c r="N11" i="5" s="1"/>
  <c r="L11" i="5"/>
  <c r="R11" i="5" s="1"/>
  <c r="F11" i="6" s="1"/>
  <c r="I11" i="6" s="1"/>
  <c r="K11" i="5"/>
  <c r="H11" i="5"/>
  <c r="E11" i="5"/>
  <c r="Q10" i="5"/>
  <c r="N10" i="5"/>
  <c r="M10" i="5"/>
  <c r="S10" i="5" s="1"/>
  <c r="L10" i="5"/>
  <c r="R10" i="5" s="1"/>
  <c r="F10" i="6" s="1"/>
  <c r="I10" i="6" s="1"/>
  <c r="K10" i="5"/>
  <c r="H10" i="5"/>
  <c r="E10" i="5"/>
  <c r="Q9" i="5"/>
  <c r="M9" i="5"/>
  <c r="S9" i="5" s="1"/>
  <c r="L9" i="5"/>
  <c r="R9" i="5" s="1"/>
  <c r="F9" i="6" s="1"/>
  <c r="I9" i="6" s="1"/>
  <c r="K9" i="5"/>
  <c r="H9" i="5"/>
  <c r="E9" i="5"/>
  <c r="Q8" i="5"/>
  <c r="N8" i="5"/>
  <c r="M8" i="5"/>
  <c r="S8" i="5" s="1"/>
  <c r="L8" i="5"/>
  <c r="R8" i="5" s="1"/>
  <c r="F8" i="6" s="1"/>
  <c r="I8" i="6" s="1"/>
  <c r="K8" i="5"/>
  <c r="H8" i="5"/>
  <c r="E8" i="5"/>
  <c r="G12" i="6" l="1"/>
  <c r="T12" i="5"/>
  <c r="G20" i="6"/>
  <c r="T20" i="5"/>
  <c r="G23" i="6"/>
  <c r="T23" i="5"/>
  <c r="G14" i="6"/>
  <c r="T14" i="5"/>
  <c r="G25" i="6"/>
  <c r="T25" i="5"/>
  <c r="G9" i="6"/>
  <c r="T9" i="5"/>
  <c r="G24" i="6"/>
  <c r="T24" i="5"/>
  <c r="J41" i="6"/>
  <c r="H41" i="6"/>
  <c r="G28" i="6"/>
  <c r="T28" i="5"/>
  <c r="G22" i="6"/>
  <c r="T22" i="5"/>
  <c r="G8" i="6"/>
  <c r="T8" i="5"/>
  <c r="G16" i="6"/>
  <c r="T16" i="5"/>
  <c r="G19" i="6"/>
  <c r="T19" i="5"/>
  <c r="G10" i="6"/>
  <c r="T10" i="5"/>
  <c r="G18" i="6"/>
  <c r="T18" i="5"/>
  <c r="G21" i="6"/>
  <c r="T21" i="5"/>
  <c r="G26" i="6"/>
  <c r="T26" i="5"/>
  <c r="J53" i="6"/>
  <c r="H53" i="6"/>
  <c r="T32" i="5"/>
  <c r="T40" i="5"/>
  <c r="F51" i="5"/>
  <c r="H51" i="5" s="1"/>
  <c r="L50" i="5"/>
  <c r="H50" i="5"/>
  <c r="J32" i="6"/>
  <c r="H32" i="6"/>
  <c r="H38" i="6"/>
  <c r="S11" i="5"/>
  <c r="S13" i="5"/>
  <c r="S17" i="5"/>
  <c r="S27" i="5"/>
  <c r="T29" i="5"/>
  <c r="H36" i="6"/>
  <c r="T38" i="5"/>
  <c r="H44" i="6"/>
  <c r="N9" i="5"/>
  <c r="N19" i="5"/>
  <c r="N21" i="5"/>
  <c r="N23" i="5"/>
  <c r="N25" i="5"/>
  <c r="N29" i="5"/>
  <c r="N32" i="5"/>
  <c r="R35" i="5"/>
  <c r="F39" i="6" s="1"/>
  <c r="I39" i="6" s="1"/>
  <c r="T36" i="5"/>
  <c r="G43" i="6"/>
  <c r="T39" i="5"/>
  <c r="T47" i="5"/>
  <c r="I31" i="6"/>
  <c r="H31" i="6"/>
  <c r="J36" i="6"/>
  <c r="H35" i="6"/>
  <c r="J35" i="6"/>
  <c r="T31" i="5"/>
  <c r="G39" i="6"/>
  <c r="T35" i="5"/>
  <c r="H29" i="6"/>
  <c r="T33" i="5"/>
  <c r="Q42" i="5"/>
  <c r="T49" i="5"/>
  <c r="G37" i="6"/>
  <c r="H42" i="6"/>
  <c r="R33" i="5"/>
  <c r="F37" i="6" s="1"/>
  <c r="I37" i="6" s="1"/>
  <c r="T34" i="5"/>
  <c r="H40" i="6"/>
  <c r="T37" i="5"/>
  <c r="R41" i="5"/>
  <c r="F45" i="6" s="1"/>
  <c r="I45" i="6" s="1"/>
  <c r="I46" i="6"/>
  <c r="G48" i="6"/>
  <c r="T44" i="5"/>
  <c r="Q45" i="5"/>
  <c r="H51" i="6"/>
  <c r="J51" i="6"/>
  <c r="T48" i="5"/>
  <c r="G52" i="6"/>
  <c r="M50" i="5"/>
  <c r="J51" i="5"/>
  <c r="K51" i="5" s="1"/>
  <c r="K50" i="5"/>
  <c r="P51" i="5"/>
  <c r="J40" i="6"/>
  <c r="G45" i="6"/>
  <c r="M42" i="5"/>
  <c r="N42" i="5" s="1"/>
  <c r="M45" i="5"/>
  <c r="N45" i="5" s="1"/>
  <c r="S50" i="5"/>
  <c r="D55" i="6"/>
  <c r="E55" i="6" s="1"/>
  <c r="Q51" i="5" l="1"/>
  <c r="J10" i="6"/>
  <c r="H10" i="6"/>
  <c r="S45" i="5"/>
  <c r="J22" i="6"/>
  <c r="H22" i="6"/>
  <c r="J9" i="6"/>
  <c r="H9" i="6"/>
  <c r="J14" i="6"/>
  <c r="H14" i="6"/>
  <c r="H20" i="6"/>
  <c r="J20" i="6"/>
  <c r="H52" i="6"/>
  <c r="J52" i="6"/>
  <c r="H21" i="6"/>
  <c r="J21" i="6"/>
  <c r="H16" i="6"/>
  <c r="J16" i="6"/>
  <c r="G13" i="6"/>
  <c r="T13" i="5"/>
  <c r="J45" i="6"/>
  <c r="H45" i="6"/>
  <c r="S42" i="5"/>
  <c r="G11" i="6"/>
  <c r="T11" i="5"/>
  <c r="J26" i="6"/>
  <c r="H26" i="6"/>
  <c r="J18" i="6"/>
  <c r="H18" i="6"/>
  <c r="J19" i="6"/>
  <c r="H19" i="6"/>
  <c r="H8" i="6"/>
  <c r="J8" i="6"/>
  <c r="H43" i="6"/>
  <c r="J43" i="6"/>
  <c r="G17" i="6"/>
  <c r="T17" i="5"/>
  <c r="G54" i="6"/>
  <c r="M51" i="5"/>
  <c r="N50" i="5"/>
  <c r="J48" i="6"/>
  <c r="H48" i="6"/>
  <c r="J37" i="6"/>
  <c r="H37" i="6"/>
  <c r="T41" i="5"/>
  <c r="H39" i="6"/>
  <c r="J39" i="6"/>
  <c r="G27" i="6"/>
  <c r="T27" i="5"/>
  <c r="R50" i="5"/>
  <c r="F54" i="6" s="1"/>
  <c r="I54" i="6" s="1"/>
  <c r="L51" i="5"/>
  <c r="R51" i="5" s="1"/>
  <c r="F55" i="6" s="1"/>
  <c r="I55" i="6" s="1"/>
  <c r="H28" i="6"/>
  <c r="J28" i="6"/>
  <c r="H24" i="6"/>
  <c r="J24" i="6"/>
  <c r="H25" i="6"/>
  <c r="J25" i="6"/>
  <c r="J23" i="6"/>
  <c r="H23" i="6"/>
  <c r="H12" i="6"/>
  <c r="J12" i="6"/>
  <c r="G46" i="6" l="1"/>
  <c r="T42" i="5"/>
  <c r="T50" i="5"/>
  <c r="J54" i="6"/>
  <c r="H54" i="6"/>
  <c r="J13" i="6"/>
  <c r="H13" i="6"/>
  <c r="J27" i="6"/>
  <c r="H27" i="6"/>
  <c r="N51" i="5"/>
  <c r="H17" i="6"/>
  <c r="J17" i="6"/>
  <c r="H11" i="6"/>
  <c r="J11" i="6"/>
  <c r="G49" i="6"/>
  <c r="T45" i="5"/>
  <c r="S51" i="5"/>
  <c r="J49" i="6" l="1"/>
  <c r="H49" i="6"/>
  <c r="G55" i="6"/>
  <c r="T51" i="5"/>
  <c r="J46" i="6"/>
  <c r="H46" i="6"/>
  <c r="J55" i="6" l="1"/>
  <c r="H55" i="6"/>
</calcChain>
</file>

<file path=xl/sharedStrings.xml><?xml version="1.0" encoding="utf-8"?>
<sst xmlns="http://schemas.openxmlformats.org/spreadsheetml/2006/main" count="103" uniqueCount="67">
  <si>
    <t>STATE LEVEL BANKERS' COMMITTEE BIHAR, PATNA</t>
  </si>
  <si>
    <t>(CONVENOR- STATE BANK OF INDIA)</t>
  </si>
  <si>
    <t>BANK WISE PERFORMANCE : ANNUAL CREDIT PLAN AS ON :31.12.2017</t>
  </si>
  <si>
    <t>Rs. In Lakh</t>
  </si>
  <si>
    <t>SL</t>
  </si>
  <si>
    <t xml:space="preserve">BANK NAME </t>
  </si>
  <si>
    <t>AGRICULTURE</t>
  </si>
  <si>
    <t>M S E</t>
  </si>
  <si>
    <t>O P S</t>
  </si>
  <si>
    <t>TOTAL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</si>
  <si>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</si>
  <si>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</si>
  <si>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</si>
  <si>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</si>
  <si>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</si>
  <si>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</si>
  <si>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</si>
  <si>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</si>
  <si>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</si>
  <si>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</si>
  <si>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</si>
  <si>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</si>
  <si>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</si>
  <si>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</si>
  <si>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</si>
  <si>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</si>
  <si>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</si>
  <si>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</si>
  <si>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</si>
  <si>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</si>
  <si>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</si>
  <si>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</si>
  <si>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</si>
  <si>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</si>
  <si>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</si>
  <si>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</si>
  <si>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</si>
  <si>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</si>
  <si>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</si>
  <si>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</si>
  <si>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</si>
  <si>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</si>
  <si>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</si>
  <si>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</si>
  <si>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</si>
  <si>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</si>
  <si>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</si>
  <si>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</si>
  <si>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</si>
  <si>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</si>
  <si>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CO-OPERATIVE BANKS</t>
  </si>
  <si>
    <t>STATE CO-OP. BANK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</si>
  <si>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</si>
  <si>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</si>
  <si>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</si>
  <si>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</si>
  <si>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</si>
  <si>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</si>
  <si>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</si>
  <si>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>TOTAL FOR BIHAR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</si>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</sst>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abSelected="1" workbookViewId="0">
      <selection activeCell="Y21" sqref="Y21"/>
    </sheetView>
  </sheetViews>
  <sheetFormatPr defaultRowHeight="15.75" x14ac:dyDescent="0.25"/>
  <cols>
    <col min="1" max="1" width="4.28515625" style="47" customWidth="1"/>
    <col min="2" max="2" width="32.140625" style="35" bestFit="1" customWidth="1"/>
    <col min="3" max="9" width="9" style="47" bestFit="1" customWidth="1"/>
    <col min="10" max="10" width="7.85546875" style="47" bestFit="1" customWidth="1"/>
    <col min="11" max="11" width="8.28515625" style="47" bestFit="1" customWidth="1"/>
    <col min="12" max="17" width="9" style="47" bestFit="1" customWidth="1"/>
    <col min="18" max="18" width="10.140625" style="47" bestFit="1" customWidth="1"/>
    <col min="19" max="20" width="9" style="47" bestFit="1" customWidth="1"/>
    <col min="21" max="16384" width="9.140625" style="35"/>
  </cols>
  <sheetData>
    <row r="1" spans="1:20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x14ac:dyDescent="0.25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x14ac:dyDescent="0.25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0" ht="14.25" customHeight="1" x14ac:dyDescent="0.25">
      <c r="A5" s="38" t="s">
        <v>4</v>
      </c>
      <c r="B5" s="38" t="s">
        <v>5</v>
      </c>
      <c r="C5" s="39" t="s">
        <v>6</v>
      </c>
      <c r="D5" s="39"/>
      <c r="E5" s="39"/>
      <c r="F5" s="39" t="s">
        <v>7</v>
      </c>
      <c r="G5" s="39"/>
      <c r="H5" s="39"/>
      <c r="I5" s="39" t="s">
        <v>8</v>
      </c>
      <c r="J5" s="39"/>
      <c r="K5" s="39"/>
      <c r="L5" s="39" t="s">
        <v>9</v>
      </c>
      <c r="M5" s="39"/>
      <c r="N5" s="39"/>
      <c r="O5" s="39" t="s">
        <v>10</v>
      </c>
      <c r="P5" s="39"/>
      <c r="Q5" s="39"/>
      <c r="R5" s="39" t="s">
        <v>11</v>
      </c>
      <c r="S5" s="39"/>
      <c r="T5" s="39"/>
    </row>
    <row r="6" spans="1:20" x14ac:dyDescent="0.25">
      <c r="A6" s="38"/>
      <c r="B6" s="38"/>
      <c r="C6" s="40" t="s">
        <v>12</v>
      </c>
      <c r="D6" s="40" t="s">
        <v>13</v>
      </c>
      <c r="E6" s="40" t="s">
        <v>14</v>
      </c>
      <c r="F6" s="40" t="s">
        <v>12</v>
      </c>
      <c r="G6" s="40" t="s">
        <v>13</v>
      </c>
      <c r="H6" s="40" t="s">
        <v>14</v>
      </c>
      <c r="I6" s="40" t="s">
        <v>12</v>
      </c>
      <c r="J6" s="40" t="s">
        <v>13</v>
      </c>
      <c r="K6" s="40" t="s">
        <v>14</v>
      </c>
      <c r="L6" s="40" t="s">
        <v>12</v>
      </c>
      <c r="M6" s="40" t="s">
        <v>13</v>
      </c>
      <c r="N6" s="40" t="s">
        <v>14</v>
      </c>
      <c r="O6" s="40" t="s">
        <v>12</v>
      </c>
      <c r="P6" s="40" t="s">
        <v>13</v>
      </c>
      <c r="Q6" s="40" t="s">
        <v>14</v>
      </c>
      <c r="R6" s="40" t="s">
        <v>12</v>
      </c>
      <c r="S6" s="40" t="s">
        <v>13</v>
      </c>
      <c r="T6" s="40" t="s">
        <v>14</v>
      </c>
    </row>
    <row r="7" spans="1:20" x14ac:dyDescent="0.25">
      <c r="A7" s="46"/>
      <c r="B7" s="41" t="s">
        <v>15</v>
      </c>
      <c r="C7" s="40"/>
      <c r="D7" s="40"/>
      <c r="E7" s="48"/>
      <c r="F7" s="40"/>
      <c r="G7" s="40"/>
      <c r="H7" s="48"/>
      <c r="I7" s="40"/>
      <c r="J7" s="40"/>
      <c r="K7" s="48"/>
      <c r="L7" s="40"/>
      <c r="M7" s="40"/>
      <c r="N7" s="48"/>
      <c r="O7" s="49"/>
      <c r="P7" s="49"/>
      <c r="Q7" s="48"/>
      <c r="R7" s="49"/>
      <c r="S7" s="49"/>
      <c r="T7" s="48"/>
    </row>
    <row r="8" spans="1:20" x14ac:dyDescent="0.25">
      <c r="A8" s="43">
        <v>1</v>
      </c>
      <c r="B8" s="42" t="s">
        <v>16</v>
      </c>
      <c r="C8" s="40">
        <v>682411</v>
      </c>
      <c r="D8" s="40">
        <v>311071</v>
      </c>
      <c r="E8" s="48">
        <f t="shared" ref="E8:E51" si="0">D8/C8</f>
        <v>0.45584112800057441</v>
      </c>
      <c r="F8" s="40">
        <v>318555</v>
      </c>
      <c r="G8" s="40">
        <v>262551</v>
      </c>
      <c r="H8" s="48">
        <f t="shared" ref="H8:H51" si="1">G8/F8</f>
        <v>0.82419362433488719</v>
      </c>
      <c r="I8" s="40">
        <v>234468</v>
      </c>
      <c r="J8" s="40">
        <v>174394</v>
      </c>
      <c r="K8" s="48">
        <f t="shared" ref="K8:K51" si="2">J8/I8</f>
        <v>0.74378593240868685</v>
      </c>
      <c r="L8" s="40">
        <f>SUM(I8+F8+C8)</f>
        <v>1235434</v>
      </c>
      <c r="M8" s="40">
        <f>SUM(J8+G8+D8)</f>
        <v>748016</v>
      </c>
      <c r="N8" s="48">
        <f t="shared" ref="N8:N51" si="3">M8/L8</f>
        <v>0.60546819983908484</v>
      </c>
      <c r="O8" s="49">
        <v>664596</v>
      </c>
      <c r="P8" s="49">
        <v>454899</v>
      </c>
      <c r="Q8" s="48">
        <f t="shared" ref="Q8:Q51" si="4">P8/O8</f>
        <v>0.68447447772782266</v>
      </c>
      <c r="R8" s="43">
        <f>SUM(O8+L8)</f>
        <v>1900030</v>
      </c>
      <c r="S8" s="43">
        <f>SUM(P8+M8)</f>
        <v>1202915</v>
      </c>
      <c r="T8" s="48">
        <f t="shared" ref="T8:T51" si="5">S8/R8</f>
        <v>0.63310316152902846</v>
      </c>
    </row>
    <row r="9" spans="1:20" x14ac:dyDescent="0.25">
      <c r="A9" s="43">
        <v>2</v>
      </c>
      <c r="B9" s="42" t="s">
        <v>17</v>
      </c>
      <c r="C9" s="40">
        <v>362298</v>
      </c>
      <c r="D9" s="40">
        <v>198656</v>
      </c>
      <c r="E9" s="48">
        <f t="shared" si="0"/>
        <v>0.54832209948716248</v>
      </c>
      <c r="F9" s="40">
        <v>143292</v>
      </c>
      <c r="G9" s="40">
        <v>100319</v>
      </c>
      <c r="H9" s="48">
        <f t="shared" si="1"/>
        <v>0.70010188984730481</v>
      </c>
      <c r="I9" s="40">
        <v>113517</v>
      </c>
      <c r="J9" s="40">
        <v>84491</v>
      </c>
      <c r="K9" s="48">
        <f t="shared" si="2"/>
        <v>0.74430261546728682</v>
      </c>
      <c r="L9" s="40">
        <f t="shared" ref="L9:M50" si="6">SUM(I9+F9+C9)</f>
        <v>619107</v>
      </c>
      <c r="M9" s="40">
        <f t="shared" si="6"/>
        <v>383466</v>
      </c>
      <c r="N9" s="48">
        <f t="shared" si="3"/>
        <v>0.6193856635444277</v>
      </c>
      <c r="O9" s="49">
        <v>319911</v>
      </c>
      <c r="P9" s="49">
        <v>265130</v>
      </c>
      <c r="Q9" s="48">
        <f t="shared" si="4"/>
        <v>0.82876174936154123</v>
      </c>
      <c r="R9" s="43">
        <f t="shared" ref="R9:S51" si="7">SUM(O9+L9)</f>
        <v>939018</v>
      </c>
      <c r="S9" s="43">
        <f t="shared" si="7"/>
        <v>648596</v>
      </c>
      <c r="T9" s="48">
        <f t="shared" si="5"/>
        <v>0.69071732384256745</v>
      </c>
    </row>
    <row r="10" spans="1:20" x14ac:dyDescent="0.25">
      <c r="A10" s="43">
        <v>3</v>
      </c>
      <c r="B10" s="42" t="s">
        <v>18</v>
      </c>
      <c r="C10" s="40">
        <v>512980</v>
      </c>
      <c r="D10" s="40">
        <v>317369</v>
      </c>
      <c r="E10" s="48">
        <f t="shared" si="0"/>
        <v>0.61867714140902175</v>
      </c>
      <c r="F10" s="40">
        <v>164825</v>
      </c>
      <c r="G10" s="40">
        <v>129144</v>
      </c>
      <c r="H10" s="48">
        <f t="shared" si="1"/>
        <v>0.78352191718489306</v>
      </c>
      <c r="I10" s="40">
        <v>161970</v>
      </c>
      <c r="J10" s="40">
        <v>106890</v>
      </c>
      <c r="K10" s="48">
        <f t="shared" si="2"/>
        <v>0.65993702537506949</v>
      </c>
      <c r="L10" s="40">
        <f t="shared" si="6"/>
        <v>839775</v>
      </c>
      <c r="M10" s="40">
        <f t="shared" si="6"/>
        <v>553403</v>
      </c>
      <c r="N10" s="48">
        <f t="shared" si="3"/>
        <v>0.65898961031228598</v>
      </c>
      <c r="O10" s="49">
        <v>405171</v>
      </c>
      <c r="P10" s="49">
        <v>310699</v>
      </c>
      <c r="Q10" s="48">
        <f t="shared" si="4"/>
        <v>0.76683425023014973</v>
      </c>
      <c r="R10" s="43">
        <f t="shared" si="7"/>
        <v>1244946</v>
      </c>
      <c r="S10" s="43">
        <f t="shared" si="7"/>
        <v>864102</v>
      </c>
      <c r="T10" s="48">
        <f t="shared" si="5"/>
        <v>0.69408793634422694</v>
      </c>
    </row>
    <row r="11" spans="1:20" x14ac:dyDescent="0.25">
      <c r="A11" s="43">
        <v>4</v>
      </c>
      <c r="B11" s="42" t="s">
        <v>19</v>
      </c>
      <c r="C11" s="40">
        <v>144357</v>
      </c>
      <c r="D11" s="40">
        <v>65241</v>
      </c>
      <c r="E11" s="48">
        <f t="shared" si="0"/>
        <v>0.45194206030881773</v>
      </c>
      <c r="F11" s="40">
        <v>74325</v>
      </c>
      <c r="G11" s="40">
        <v>37552</v>
      </c>
      <c r="H11" s="48">
        <f t="shared" si="1"/>
        <v>0.50524049781365621</v>
      </c>
      <c r="I11" s="40">
        <v>55674</v>
      </c>
      <c r="J11" s="40">
        <v>24076</v>
      </c>
      <c r="K11" s="48">
        <f t="shared" si="2"/>
        <v>0.43244602507454105</v>
      </c>
      <c r="L11" s="40">
        <f t="shared" si="6"/>
        <v>274356</v>
      </c>
      <c r="M11" s="40">
        <f t="shared" si="6"/>
        <v>126869</v>
      </c>
      <c r="N11" s="48">
        <f t="shared" si="3"/>
        <v>0.46242473282887925</v>
      </c>
      <c r="O11" s="49">
        <v>161777</v>
      </c>
      <c r="P11" s="49">
        <v>125813</v>
      </c>
      <c r="Q11" s="48">
        <f t="shared" si="4"/>
        <v>0.77769398616614227</v>
      </c>
      <c r="R11" s="43">
        <f t="shared" si="7"/>
        <v>436133</v>
      </c>
      <c r="S11" s="43">
        <f t="shared" si="7"/>
        <v>252682</v>
      </c>
      <c r="T11" s="48">
        <f t="shared" si="5"/>
        <v>0.57936913739616125</v>
      </c>
    </row>
    <row r="12" spans="1:20" x14ac:dyDescent="0.25">
      <c r="A12" s="43">
        <v>5</v>
      </c>
      <c r="B12" s="42" t="s">
        <v>20</v>
      </c>
      <c r="C12" s="40">
        <v>166748</v>
      </c>
      <c r="D12" s="40">
        <v>105971</v>
      </c>
      <c r="E12" s="48">
        <f t="shared" si="0"/>
        <v>0.63551586825629092</v>
      </c>
      <c r="F12" s="40">
        <v>86563</v>
      </c>
      <c r="G12" s="40">
        <v>51980</v>
      </c>
      <c r="H12" s="48">
        <f t="shared" si="1"/>
        <v>0.60048750620935043</v>
      </c>
      <c r="I12" s="40">
        <v>45187</v>
      </c>
      <c r="J12" s="40">
        <v>26964</v>
      </c>
      <c r="K12" s="48">
        <f t="shared" si="2"/>
        <v>0.59672029566025631</v>
      </c>
      <c r="L12" s="40">
        <f t="shared" si="6"/>
        <v>298498</v>
      </c>
      <c r="M12" s="40">
        <f t="shared" si="6"/>
        <v>184915</v>
      </c>
      <c r="N12" s="48">
        <f t="shared" si="3"/>
        <v>0.61948488767093912</v>
      </c>
      <c r="O12" s="49">
        <v>166878</v>
      </c>
      <c r="P12" s="49">
        <v>100047</v>
      </c>
      <c r="Q12" s="48">
        <f t="shared" si="4"/>
        <v>0.59952180634954877</v>
      </c>
      <c r="R12" s="43">
        <f t="shared" si="7"/>
        <v>465376</v>
      </c>
      <c r="S12" s="43">
        <f t="shared" si="7"/>
        <v>284962</v>
      </c>
      <c r="T12" s="48">
        <f t="shared" si="5"/>
        <v>0.61232637695111047</v>
      </c>
    </row>
    <row r="13" spans="1:20" x14ac:dyDescent="0.25">
      <c r="A13" s="43">
        <v>6</v>
      </c>
      <c r="B13" s="42" t="s">
        <v>21</v>
      </c>
      <c r="C13" s="40">
        <v>167860</v>
      </c>
      <c r="D13" s="40">
        <v>81793</v>
      </c>
      <c r="E13" s="48">
        <f t="shared" si="0"/>
        <v>0.48726915286548317</v>
      </c>
      <c r="F13" s="40">
        <v>89023</v>
      </c>
      <c r="G13" s="40">
        <v>57062</v>
      </c>
      <c r="H13" s="48">
        <f t="shared" si="1"/>
        <v>0.64098042079013284</v>
      </c>
      <c r="I13" s="40">
        <v>59968</v>
      </c>
      <c r="J13" s="40">
        <v>36227</v>
      </c>
      <c r="K13" s="48">
        <f t="shared" si="2"/>
        <v>0.60410552294557096</v>
      </c>
      <c r="L13" s="40">
        <f t="shared" si="6"/>
        <v>316851</v>
      </c>
      <c r="M13" s="40">
        <f t="shared" si="6"/>
        <v>175082</v>
      </c>
      <c r="N13" s="48">
        <f t="shared" si="3"/>
        <v>0.55256887306652025</v>
      </c>
      <c r="O13" s="49">
        <v>171251</v>
      </c>
      <c r="P13" s="49">
        <v>81114</v>
      </c>
      <c r="Q13" s="48">
        <f t="shared" si="4"/>
        <v>0.47365562828830199</v>
      </c>
      <c r="R13" s="43">
        <f t="shared" si="7"/>
        <v>488102</v>
      </c>
      <c r="S13" s="43">
        <f t="shared" si="7"/>
        <v>256196</v>
      </c>
      <c r="T13" s="48">
        <f t="shared" si="5"/>
        <v>0.52488209431635191</v>
      </c>
    </row>
    <row r="14" spans="1:20" x14ac:dyDescent="0.25">
      <c r="A14" s="43">
        <v>7</v>
      </c>
      <c r="B14" s="42" t="s">
        <v>22</v>
      </c>
      <c r="C14" s="40">
        <v>85422</v>
      </c>
      <c r="D14" s="40">
        <v>54882</v>
      </c>
      <c r="E14" s="48">
        <f t="shared" si="0"/>
        <v>0.64248085973168501</v>
      </c>
      <c r="F14" s="40">
        <v>57840</v>
      </c>
      <c r="G14" s="40">
        <v>38996</v>
      </c>
      <c r="H14" s="48">
        <f t="shared" si="1"/>
        <v>0.67420470262793919</v>
      </c>
      <c r="I14" s="40">
        <v>39473</v>
      </c>
      <c r="J14" s="40">
        <v>24774</v>
      </c>
      <c r="K14" s="48">
        <f t="shared" si="2"/>
        <v>0.62761887872723132</v>
      </c>
      <c r="L14" s="40">
        <f t="shared" si="6"/>
        <v>182735</v>
      </c>
      <c r="M14" s="40">
        <f t="shared" si="6"/>
        <v>118652</v>
      </c>
      <c r="N14" s="48">
        <f t="shared" si="3"/>
        <v>0.64931184502147921</v>
      </c>
      <c r="O14" s="49">
        <v>107852</v>
      </c>
      <c r="P14" s="49">
        <v>70917</v>
      </c>
      <c r="Q14" s="48">
        <f t="shared" si="4"/>
        <v>0.65753996217038169</v>
      </c>
      <c r="R14" s="43">
        <f t="shared" si="7"/>
        <v>290587</v>
      </c>
      <c r="S14" s="43">
        <f t="shared" si="7"/>
        <v>189569</v>
      </c>
      <c r="T14" s="48">
        <f t="shared" si="5"/>
        <v>0.65236572868022313</v>
      </c>
    </row>
    <row r="15" spans="1:20" x14ac:dyDescent="0.25">
      <c r="A15" s="43"/>
      <c r="B15" s="42" t="s">
        <v>23</v>
      </c>
      <c r="C15" s="40"/>
      <c r="D15" s="40"/>
      <c r="E15" s="48"/>
      <c r="F15" s="40"/>
      <c r="G15" s="40"/>
      <c r="H15" s="48"/>
      <c r="I15" s="40"/>
      <c r="J15" s="40"/>
      <c r="K15" s="48"/>
      <c r="L15" s="40"/>
      <c r="M15" s="40"/>
      <c r="N15" s="48"/>
      <c r="O15" s="49"/>
      <c r="P15" s="49"/>
      <c r="Q15" s="48"/>
      <c r="R15" s="43">
        <f t="shared" si="7"/>
        <v>0</v>
      </c>
      <c r="S15" s="43">
        <f t="shared" si="7"/>
        <v>0</v>
      </c>
      <c r="T15" s="48"/>
    </row>
    <row r="16" spans="1:20" x14ac:dyDescent="0.25">
      <c r="A16" s="43">
        <v>8</v>
      </c>
      <c r="B16" s="42" t="s">
        <v>24</v>
      </c>
      <c r="C16" s="40">
        <v>245657</v>
      </c>
      <c r="D16" s="40">
        <v>152732</v>
      </c>
      <c r="E16" s="48">
        <f t="shared" si="0"/>
        <v>0.62172867046328828</v>
      </c>
      <c r="F16" s="40">
        <v>115443</v>
      </c>
      <c r="G16" s="40">
        <v>73590</v>
      </c>
      <c r="H16" s="48">
        <f t="shared" si="1"/>
        <v>0.63745744653205483</v>
      </c>
      <c r="I16" s="40">
        <v>86583</v>
      </c>
      <c r="J16" s="40">
        <v>54096</v>
      </c>
      <c r="K16" s="48">
        <f t="shared" si="2"/>
        <v>0.62478777589134127</v>
      </c>
      <c r="L16" s="40">
        <f t="shared" si="6"/>
        <v>447683</v>
      </c>
      <c r="M16" s="40">
        <f t="shared" si="6"/>
        <v>280418</v>
      </c>
      <c r="N16" s="48">
        <f t="shared" si="3"/>
        <v>0.62637625283962084</v>
      </c>
      <c r="O16" s="49">
        <v>244124</v>
      </c>
      <c r="P16" s="49">
        <v>152993</v>
      </c>
      <c r="Q16" s="48">
        <f t="shared" si="4"/>
        <v>0.62670200389965758</v>
      </c>
      <c r="R16" s="43">
        <f t="shared" si="7"/>
        <v>691807</v>
      </c>
      <c r="S16" s="43">
        <f t="shared" si="7"/>
        <v>433411</v>
      </c>
      <c r="T16" s="48">
        <f t="shared" si="5"/>
        <v>0.62649120347148846</v>
      </c>
    </row>
    <row r="17" spans="1:20" x14ac:dyDescent="0.25">
      <c r="A17" s="43">
        <v>9</v>
      </c>
      <c r="B17" s="42" t="s">
        <v>25</v>
      </c>
      <c r="C17" s="40">
        <v>175787</v>
      </c>
      <c r="D17" s="40">
        <v>105733</v>
      </c>
      <c r="E17" s="48">
        <f t="shared" si="0"/>
        <v>0.60148361369156988</v>
      </c>
      <c r="F17" s="40">
        <v>78412</v>
      </c>
      <c r="G17" s="40">
        <v>57523</v>
      </c>
      <c r="H17" s="48">
        <f t="shared" si="1"/>
        <v>0.73359944906391883</v>
      </c>
      <c r="I17" s="40">
        <v>59723</v>
      </c>
      <c r="J17" s="40">
        <v>37144</v>
      </c>
      <c r="K17" s="48">
        <f t="shared" si="2"/>
        <v>0.62193794685464565</v>
      </c>
      <c r="L17" s="40">
        <f t="shared" si="6"/>
        <v>313922</v>
      </c>
      <c r="M17" s="40">
        <f t="shared" si="6"/>
        <v>200400</v>
      </c>
      <c r="N17" s="48">
        <f t="shared" si="3"/>
        <v>0.63837513777307742</v>
      </c>
      <c r="O17" s="49">
        <v>172708</v>
      </c>
      <c r="P17" s="49">
        <v>112268</v>
      </c>
      <c r="Q17" s="48">
        <f t="shared" si="4"/>
        <v>0.65004516293396952</v>
      </c>
      <c r="R17" s="43">
        <f t="shared" si="7"/>
        <v>486630</v>
      </c>
      <c r="S17" s="43">
        <f t="shared" si="7"/>
        <v>312668</v>
      </c>
      <c r="T17" s="48">
        <f t="shared" si="5"/>
        <v>0.64251690195836675</v>
      </c>
    </row>
    <row r="18" spans="1:20" x14ac:dyDescent="0.25">
      <c r="A18" s="43">
        <v>10</v>
      </c>
      <c r="B18" s="42" t="s">
        <v>26</v>
      </c>
      <c r="C18" s="40">
        <v>8953</v>
      </c>
      <c r="D18" s="40">
        <v>1468</v>
      </c>
      <c r="E18" s="48">
        <f t="shared" si="0"/>
        <v>0.16396738523399979</v>
      </c>
      <c r="F18" s="40">
        <v>17767</v>
      </c>
      <c r="G18" s="40">
        <v>14587</v>
      </c>
      <c r="H18" s="48">
        <f t="shared" si="1"/>
        <v>0.82101649124781895</v>
      </c>
      <c r="I18" s="40">
        <v>11174</v>
      </c>
      <c r="J18" s="40">
        <v>4264</v>
      </c>
      <c r="K18" s="48">
        <f t="shared" si="2"/>
        <v>0.38160014318954716</v>
      </c>
      <c r="L18" s="40">
        <f t="shared" si="6"/>
        <v>37894</v>
      </c>
      <c r="M18" s="40">
        <f t="shared" si="6"/>
        <v>20319</v>
      </c>
      <c r="N18" s="48">
        <f t="shared" si="3"/>
        <v>0.53620625956615819</v>
      </c>
      <c r="O18" s="49">
        <v>27692</v>
      </c>
      <c r="P18" s="49">
        <v>22250</v>
      </c>
      <c r="Q18" s="48">
        <f t="shared" si="4"/>
        <v>0.80348114979055318</v>
      </c>
      <c r="R18" s="43">
        <f t="shared" si="7"/>
        <v>65586</v>
      </c>
      <c r="S18" s="43">
        <f t="shared" si="7"/>
        <v>42569</v>
      </c>
      <c r="T18" s="48">
        <f t="shared" si="5"/>
        <v>0.64905620101851003</v>
      </c>
    </row>
    <row r="19" spans="1:20" x14ac:dyDescent="0.25">
      <c r="A19" s="43">
        <v>11</v>
      </c>
      <c r="B19" s="42" t="s">
        <v>27</v>
      </c>
      <c r="C19" s="40">
        <v>1220</v>
      </c>
      <c r="D19" s="40">
        <v>111</v>
      </c>
      <c r="E19" s="48">
        <f t="shared" si="0"/>
        <v>9.0983606557377056E-2</v>
      </c>
      <c r="F19" s="40">
        <v>6465</v>
      </c>
      <c r="G19" s="40">
        <v>1918</v>
      </c>
      <c r="H19" s="48">
        <f t="shared" si="1"/>
        <v>0.29667440061871614</v>
      </c>
      <c r="I19" s="40">
        <v>3593</v>
      </c>
      <c r="J19" s="40">
        <v>2192</v>
      </c>
      <c r="K19" s="48">
        <f t="shared" si="2"/>
        <v>0.61007514611745062</v>
      </c>
      <c r="L19" s="40">
        <f t="shared" si="6"/>
        <v>11278</v>
      </c>
      <c r="M19" s="40">
        <f t="shared" si="6"/>
        <v>4221</v>
      </c>
      <c r="N19" s="48">
        <f t="shared" si="3"/>
        <v>0.37426848732044687</v>
      </c>
      <c r="O19" s="49">
        <v>9474</v>
      </c>
      <c r="P19" s="49">
        <v>1648</v>
      </c>
      <c r="Q19" s="48">
        <f t="shared" si="4"/>
        <v>0.17394975723031456</v>
      </c>
      <c r="R19" s="43">
        <f t="shared" si="7"/>
        <v>20752</v>
      </c>
      <c r="S19" s="43">
        <f t="shared" si="7"/>
        <v>5869</v>
      </c>
      <c r="T19" s="48">
        <f t="shared" si="5"/>
        <v>0.28281611410948343</v>
      </c>
    </row>
    <row r="20" spans="1:20" x14ac:dyDescent="0.25">
      <c r="A20" s="43">
        <v>12</v>
      </c>
      <c r="B20" s="42" t="s">
        <v>28</v>
      </c>
      <c r="C20" s="40">
        <v>13322</v>
      </c>
      <c r="D20" s="40">
        <v>1188</v>
      </c>
      <c r="E20" s="48">
        <f t="shared" si="0"/>
        <v>8.917579942951509E-2</v>
      </c>
      <c r="F20" s="40">
        <v>16058</v>
      </c>
      <c r="G20" s="40">
        <v>2234</v>
      </c>
      <c r="H20" s="48">
        <f t="shared" si="1"/>
        <v>0.13912068750778428</v>
      </c>
      <c r="I20" s="40">
        <v>11151</v>
      </c>
      <c r="J20" s="40">
        <v>863</v>
      </c>
      <c r="K20" s="48">
        <f t="shared" si="2"/>
        <v>7.7392162137924853E-2</v>
      </c>
      <c r="L20" s="40">
        <f t="shared" si="6"/>
        <v>40531</v>
      </c>
      <c r="M20" s="40">
        <f t="shared" si="6"/>
        <v>4285</v>
      </c>
      <c r="N20" s="48">
        <f t="shared" si="3"/>
        <v>0.10572154647060275</v>
      </c>
      <c r="O20" s="49">
        <v>29878</v>
      </c>
      <c r="P20" s="49">
        <v>2519</v>
      </c>
      <c r="Q20" s="48">
        <f t="shared" si="4"/>
        <v>8.4309525403306787E-2</v>
      </c>
      <c r="R20" s="43">
        <f t="shared" si="7"/>
        <v>70409</v>
      </c>
      <c r="S20" s="43">
        <f t="shared" si="7"/>
        <v>6804</v>
      </c>
      <c r="T20" s="48">
        <f t="shared" si="5"/>
        <v>9.6635373318751869E-2</v>
      </c>
    </row>
    <row r="21" spans="1:20" x14ac:dyDescent="0.25">
      <c r="A21" s="43">
        <v>13</v>
      </c>
      <c r="B21" s="42" t="s">
        <v>29</v>
      </c>
      <c r="C21" s="40">
        <v>18233</v>
      </c>
      <c r="D21" s="40">
        <v>1113</v>
      </c>
      <c r="E21" s="48">
        <f t="shared" si="0"/>
        <v>6.1043163494762243E-2</v>
      </c>
      <c r="F21" s="40">
        <v>16196</v>
      </c>
      <c r="G21" s="40">
        <v>2541</v>
      </c>
      <c r="H21" s="48">
        <f t="shared" si="1"/>
        <v>0.15689059026920227</v>
      </c>
      <c r="I21" s="40">
        <v>11597</v>
      </c>
      <c r="J21" s="40">
        <v>990</v>
      </c>
      <c r="K21" s="48">
        <f t="shared" si="2"/>
        <v>8.5366905234112264E-2</v>
      </c>
      <c r="L21" s="40">
        <f t="shared" si="6"/>
        <v>46026</v>
      </c>
      <c r="M21" s="40">
        <f t="shared" si="6"/>
        <v>4644</v>
      </c>
      <c r="N21" s="48">
        <f t="shared" si="3"/>
        <v>0.10089949159170904</v>
      </c>
      <c r="O21" s="49">
        <v>29878</v>
      </c>
      <c r="P21" s="49">
        <v>4181</v>
      </c>
      <c r="Q21" s="48">
        <f t="shared" si="4"/>
        <v>0.13993573867059375</v>
      </c>
      <c r="R21" s="43">
        <f t="shared" si="7"/>
        <v>75904</v>
      </c>
      <c r="S21" s="43">
        <f t="shared" si="7"/>
        <v>8825</v>
      </c>
      <c r="T21" s="48">
        <f t="shared" si="5"/>
        <v>0.11626528246205733</v>
      </c>
    </row>
    <row r="22" spans="1:20" x14ac:dyDescent="0.25">
      <c r="A22" s="43">
        <v>14</v>
      </c>
      <c r="B22" s="42" t="s">
        <v>30</v>
      </c>
      <c r="C22" s="40">
        <v>33096</v>
      </c>
      <c r="D22" s="40">
        <v>14255</v>
      </c>
      <c r="E22" s="48">
        <f t="shared" si="0"/>
        <v>0.43071670292482478</v>
      </c>
      <c r="F22" s="40">
        <v>23047</v>
      </c>
      <c r="G22" s="40">
        <v>13389</v>
      </c>
      <c r="H22" s="48">
        <f t="shared" si="1"/>
        <v>0.58094328979910614</v>
      </c>
      <c r="I22" s="40">
        <v>15050</v>
      </c>
      <c r="J22" s="40">
        <v>8960</v>
      </c>
      <c r="K22" s="48">
        <f t="shared" si="2"/>
        <v>0.59534883720930232</v>
      </c>
      <c r="L22" s="40">
        <f t="shared" si="6"/>
        <v>71193</v>
      </c>
      <c r="M22" s="40">
        <f t="shared" si="6"/>
        <v>36604</v>
      </c>
      <c r="N22" s="48">
        <f t="shared" si="3"/>
        <v>0.51415167221496494</v>
      </c>
      <c r="O22" s="49">
        <v>42995</v>
      </c>
      <c r="P22" s="49">
        <v>26339</v>
      </c>
      <c r="Q22" s="48">
        <f t="shared" si="4"/>
        <v>0.61260611699034773</v>
      </c>
      <c r="R22" s="43">
        <f t="shared" si="7"/>
        <v>114188</v>
      </c>
      <c r="S22" s="43">
        <f t="shared" si="7"/>
        <v>62943</v>
      </c>
      <c r="T22" s="48">
        <f t="shared" si="5"/>
        <v>0.55122254527621117</v>
      </c>
    </row>
    <row r="23" spans="1:20" x14ac:dyDescent="0.25">
      <c r="A23" s="43">
        <v>15</v>
      </c>
      <c r="B23" s="42" t="s">
        <v>31</v>
      </c>
      <c r="C23" s="40">
        <v>24535</v>
      </c>
      <c r="D23" s="40">
        <v>15196</v>
      </c>
      <c r="E23" s="48">
        <f t="shared" si="0"/>
        <v>0.61936009781944157</v>
      </c>
      <c r="F23" s="40">
        <v>26387</v>
      </c>
      <c r="G23" s="40">
        <v>17013</v>
      </c>
      <c r="H23" s="48">
        <f t="shared" si="1"/>
        <v>0.64474930837154665</v>
      </c>
      <c r="I23" s="40">
        <v>16774</v>
      </c>
      <c r="J23" s="40">
        <v>10689</v>
      </c>
      <c r="K23" s="48">
        <f t="shared" si="2"/>
        <v>0.63723619887921779</v>
      </c>
      <c r="L23" s="40">
        <f t="shared" si="6"/>
        <v>67696</v>
      </c>
      <c r="M23" s="40">
        <f t="shared" si="6"/>
        <v>42898</v>
      </c>
      <c r="N23" s="48">
        <f t="shared" si="3"/>
        <v>0.63368588986055308</v>
      </c>
      <c r="O23" s="49">
        <v>43724</v>
      </c>
      <c r="P23" s="49">
        <v>32429</v>
      </c>
      <c r="Q23" s="48">
        <f t="shared" si="4"/>
        <v>0.74167505260268962</v>
      </c>
      <c r="R23" s="43">
        <f t="shared" si="7"/>
        <v>111420</v>
      </c>
      <c r="S23" s="43">
        <f t="shared" si="7"/>
        <v>75327</v>
      </c>
      <c r="T23" s="48">
        <f t="shared" si="5"/>
        <v>0.67606354334948837</v>
      </c>
    </row>
    <row r="24" spans="1:20" x14ac:dyDescent="0.25">
      <c r="A24" s="43">
        <v>16</v>
      </c>
      <c r="B24" s="42" t="s">
        <v>32</v>
      </c>
      <c r="C24" s="40">
        <v>20535</v>
      </c>
      <c r="D24" s="40">
        <v>1080</v>
      </c>
      <c r="E24" s="48">
        <f t="shared" si="0"/>
        <v>5.2593133674214754E-2</v>
      </c>
      <c r="F24" s="40">
        <v>20347</v>
      </c>
      <c r="G24" s="40">
        <v>5154</v>
      </c>
      <c r="H24" s="48">
        <f t="shared" si="1"/>
        <v>0.25330515555118693</v>
      </c>
      <c r="I24" s="40">
        <v>12941</v>
      </c>
      <c r="J24" s="40">
        <v>1274</v>
      </c>
      <c r="K24" s="48">
        <f t="shared" si="2"/>
        <v>9.8446797001777303E-2</v>
      </c>
      <c r="L24" s="40">
        <f t="shared" si="6"/>
        <v>53823</v>
      </c>
      <c r="M24" s="40">
        <f t="shared" si="6"/>
        <v>7508</v>
      </c>
      <c r="N24" s="48">
        <f t="shared" si="3"/>
        <v>0.13949426824963307</v>
      </c>
      <c r="O24" s="49">
        <v>35707</v>
      </c>
      <c r="P24" s="49">
        <v>22441</v>
      </c>
      <c r="Q24" s="48">
        <f t="shared" si="4"/>
        <v>0.62847620914666591</v>
      </c>
      <c r="R24" s="43">
        <f t="shared" si="7"/>
        <v>89530</v>
      </c>
      <c r="S24" s="43">
        <f t="shared" si="7"/>
        <v>29949</v>
      </c>
      <c r="T24" s="48">
        <f t="shared" si="5"/>
        <v>0.33451357087009942</v>
      </c>
    </row>
    <row r="25" spans="1:20" x14ac:dyDescent="0.25">
      <c r="A25" s="43">
        <v>17</v>
      </c>
      <c r="B25" s="42" t="s">
        <v>33</v>
      </c>
      <c r="C25" s="40">
        <v>5005</v>
      </c>
      <c r="D25" s="40">
        <v>325</v>
      </c>
      <c r="E25" s="48">
        <f t="shared" si="0"/>
        <v>6.4935064935064929E-2</v>
      </c>
      <c r="F25" s="40">
        <v>3773</v>
      </c>
      <c r="G25" s="40">
        <v>790</v>
      </c>
      <c r="H25" s="48">
        <f t="shared" si="1"/>
        <v>0.20938245428041347</v>
      </c>
      <c r="I25" s="40">
        <v>3181</v>
      </c>
      <c r="J25" s="40">
        <v>1245</v>
      </c>
      <c r="K25" s="48">
        <f t="shared" si="2"/>
        <v>0.39138635649166931</v>
      </c>
      <c r="L25" s="40">
        <f t="shared" si="6"/>
        <v>11959</v>
      </c>
      <c r="M25" s="40">
        <f t="shared" si="6"/>
        <v>2360</v>
      </c>
      <c r="N25" s="48">
        <f t="shared" si="3"/>
        <v>0.1973409147922067</v>
      </c>
      <c r="O25" s="49">
        <v>8745</v>
      </c>
      <c r="P25" s="49">
        <v>903</v>
      </c>
      <c r="Q25" s="48">
        <f t="shared" si="4"/>
        <v>0.1032590051457976</v>
      </c>
      <c r="R25" s="43">
        <f t="shared" si="7"/>
        <v>20704</v>
      </c>
      <c r="S25" s="43">
        <f t="shared" si="7"/>
        <v>3263</v>
      </c>
      <c r="T25" s="48">
        <f t="shared" si="5"/>
        <v>0.15760239567233386</v>
      </c>
    </row>
    <row r="26" spans="1:20" x14ac:dyDescent="0.25">
      <c r="A26" s="43">
        <v>18</v>
      </c>
      <c r="B26" s="42" t="s">
        <v>34</v>
      </c>
      <c r="C26" s="40">
        <v>25876</v>
      </c>
      <c r="D26" s="40">
        <v>7240</v>
      </c>
      <c r="E26" s="48">
        <f t="shared" si="0"/>
        <v>0.27979594991497914</v>
      </c>
      <c r="F26" s="40">
        <v>22730</v>
      </c>
      <c r="G26" s="40">
        <v>7704</v>
      </c>
      <c r="H26" s="48">
        <f t="shared" si="1"/>
        <v>0.3389353277606687</v>
      </c>
      <c r="I26" s="40">
        <v>15155</v>
      </c>
      <c r="J26" s="40">
        <v>4862</v>
      </c>
      <c r="K26" s="48">
        <f t="shared" si="2"/>
        <v>0.32081821181128339</v>
      </c>
      <c r="L26" s="40">
        <f t="shared" si="6"/>
        <v>63761</v>
      </c>
      <c r="M26" s="40">
        <f t="shared" si="6"/>
        <v>19806</v>
      </c>
      <c r="N26" s="48">
        <f t="shared" si="3"/>
        <v>0.31062875425416792</v>
      </c>
      <c r="O26" s="49">
        <v>40809</v>
      </c>
      <c r="P26" s="49">
        <v>6853</v>
      </c>
      <c r="Q26" s="48">
        <f t="shared" si="4"/>
        <v>0.16792864319145287</v>
      </c>
      <c r="R26" s="43">
        <f t="shared" si="7"/>
        <v>104570</v>
      </c>
      <c r="S26" s="43">
        <f t="shared" si="7"/>
        <v>26659</v>
      </c>
      <c r="T26" s="48">
        <f t="shared" si="5"/>
        <v>0.25493927512670939</v>
      </c>
    </row>
    <row r="27" spans="1:20" x14ac:dyDescent="0.25">
      <c r="A27" s="43">
        <v>19</v>
      </c>
      <c r="B27" s="42" t="s">
        <v>35</v>
      </c>
      <c r="C27" s="40">
        <v>65973</v>
      </c>
      <c r="D27" s="40">
        <v>31423</v>
      </c>
      <c r="E27" s="48">
        <f t="shared" si="0"/>
        <v>0.47630091097873373</v>
      </c>
      <c r="F27" s="40">
        <v>33306</v>
      </c>
      <c r="G27" s="40">
        <v>26581</v>
      </c>
      <c r="H27" s="48">
        <f t="shared" si="1"/>
        <v>0.7980844292319702</v>
      </c>
      <c r="I27" s="40">
        <v>22041</v>
      </c>
      <c r="J27" s="40">
        <v>10541</v>
      </c>
      <c r="K27" s="48">
        <f t="shared" si="2"/>
        <v>0.47824508869833493</v>
      </c>
      <c r="L27" s="40">
        <f t="shared" si="6"/>
        <v>121320</v>
      </c>
      <c r="M27" s="40">
        <f t="shared" si="6"/>
        <v>68545</v>
      </c>
      <c r="N27" s="48">
        <f t="shared" si="3"/>
        <v>0.56499340586877678</v>
      </c>
      <c r="O27" s="49">
        <v>67043</v>
      </c>
      <c r="P27" s="49">
        <v>24541</v>
      </c>
      <c r="Q27" s="48">
        <f t="shared" si="4"/>
        <v>0.36604865534060232</v>
      </c>
      <c r="R27" s="43">
        <f t="shared" si="7"/>
        <v>188363</v>
      </c>
      <c r="S27" s="43">
        <f t="shared" si="7"/>
        <v>93086</v>
      </c>
      <c r="T27" s="48">
        <f t="shared" si="5"/>
        <v>0.49418410197331747</v>
      </c>
    </row>
    <row r="28" spans="1:20" x14ac:dyDescent="0.25">
      <c r="A28" s="43">
        <v>20</v>
      </c>
      <c r="B28" s="42" t="s">
        <v>36</v>
      </c>
      <c r="C28" s="40">
        <v>10713</v>
      </c>
      <c r="D28" s="40">
        <v>970</v>
      </c>
      <c r="E28" s="48">
        <f t="shared" si="0"/>
        <v>9.0544198637169795E-2</v>
      </c>
      <c r="F28" s="40">
        <v>15853</v>
      </c>
      <c r="G28" s="40">
        <v>4494</v>
      </c>
      <c r="H28" s="48">
        <f t="shared" si="1"/>
        <v>0.2834794676086545</v>
      </c>
      <c r="I28" s="40">
        <v>8566</v>
      </c>
      <c r="J28" s="40">
        <v>1870</v>
      </c>
      <c r="K28" s="48">
        <f t="shared" si="2"/>
        <v>0.21830492645342051</v>
      </c>
      <c r="L28" s="40">
        <f t="shared" si="6"/>
        <v>35132</v>
      </c>
      <c r="M28" s="40">
        <f t="shared" si="6"/>
        <v>7334</v>
      </c>
      <c r="N28" s="48">
        <f t="shared" si="3"/>
        <v>0.20875555049527497</v>
      </c>
      <c r="O28" s="49">
        <v>24048</v>
      </c>
      <c r="P28" s="49">
        <v>2961</v>
      </c>
      <c r="Q28" s="48">
        <f t="shared" si="4"/>
        <v>0.12312874251497007</v>
      </c>
      <c r="R28" s="43">
        <f t="shared" si="7"/>
        <v>59180</v>
      </c>
      <c r="S28" s="43">
        <f t="shared" si="7"/>
        <v>10295</v>
      </c>
      <c r="T28" s="48">
        <f t="shared" si="5"/>
        <v>0.17396079756674551</v>
      </c>
    </row>
    <row r="29" spans="1:20" x14ac:dyDescent="0.25">
      <c r="A29" s="43">
        <v>21</v>
      </c>
      <c r="B29" s="42" t="s">
        <v>37</v>
      </c>
      <c r="C29" s="40">
        <v>29929</v>
      </c>
      <c r="D29" s="40">
        <v>20069</v>
      </c>
      <c r="E29" s="48">
        <f t="shared" si="0"/>
        <v>0.67055364362324166</v>
      </c>
      <c r="F29" s="40">
        <v>24624</v>
      </c>
      <c r="G29" s="40">
        <v>18693</v>
      </c>
      <c r="H29" s="48">
        <f t="shared" si="1"/>
        <v>0.75913742690058483</v>
      </c>
      <c r="I29" s="40">
        <v>16919</v>
      </c>
      <c r="J29" s="40">
        <v>4155</v>
      </c>
      <c r="K29" s="48">
        <f t="shared" si="2"/>
        <v>0.2455818901826349</v>
      </c>
      <c r="L29" s="40">
        <f t="shared" si="6"/>
        <v>71472</v>
      </c>
      <c r="M29" s="40">
        <f t="shared" si="6"/>
        <v>42917</v>
      </c>
      <c r="N29" s="48">
        <f t="shared" si="3"/>
        <v>0.60047291246921874</v>
      </c>
      <c r="O29" s="49">
        <v>43724</v>
      </c>
      <c r="P29" s="49">
        <v>5296</v>
      </c>
      <c r="Q29" s="48">
        <f t="shared" si="4"/>
        <v>0.12112341048394475</v>
      </c>
      <c r="R29" s="43">
        <f t="shared" si="7"/>
        <v>115196</v>
      </c>
      <c r="S29" s="43">
        <f t="shared" si="7"/>
        <v>48213</v>
      </c>
      <c r="T29" s="48">
        <f t="shared" si="5"/>
        <v>0.41853015729712839</v>
      </c>
    </row>
    <row r="30" spans="1:20" x14ac:dyDescent="0.25">
      <c r="A30" s="43"/>
      <c r="B30" s="42" t="s">
        <v>23</v>
      </c>
      <c r="C30" s="40"/>
      <c r="D30" s="40"/>
      <c r="E30" s="48"/>
      <c r="F30" s="40"/>
      <c r="G30" s="40"/>
      <c r="H30" s="48"/>
      <c r="I30" s="40"/>
      <c r="J30" s="40"/>
      <c r="K30" s="48"/>
      <c r="L30" s="40">
        <f t="shared" si="6"/>
        <v>0</v>
      </c>
      <c r="M30" s="40">
        <f t="shared" si="6"/>
        <v>0</v>
      </c>
      <c r="N30" s="48"/>
      <c r="O30" s="49"/>
      <c r="P30" s="49"/>
      <c r="Q30" s="48"/>
      <c r="R30" s="43"/>
      <c r="S30" s="43"/>
      <c r="T30" s="48"/>
    </row>
    <row r="31" spans="1:20" x14ac:dyDescent="0.25">
      <c r="A31" s="43">
        <v>22</v>
      </c>
      <c r="B31" s="42" t="s">
        <v>38</v>
      </c>
      <c r="C31" s="40">
        <v>16652</v>
      </c>
      <c r="D31" s="40">
        <v>21608</v>
      </c>
      <c r="E31" s="48">
        <f t="shared" si="0"/>
        <v>1.297621907278405</v>
      </c>
      <c r="F31" s="40">
        <v>38268</v>
      </c>
      <c r="G31" s="40">
        <v>50735</v>
      </c>
      <c r="H31" s="48">
        <f t="shared" si="1"/>
        <v>1.3257813316609177</v>
      </c>
      <c r="I31" s="40">
        <v>21397</v>
      </c>
      <c r="J31" s="40">
        <v>1388</v>
      </c>
      <c r="K31" s="48">
        <f t="shared" si="2"/>
        <v>6.4868906856101319E-2</v>
      </c>
      <c r="L31" s="40">
        <f t="shared" si="6"/>
        <v>76317</v>
      </c>
      <c r="M31" s="40">
        <f t="shared" si="6"/>
        <v>73731</v>
      </c>
      <c r="N31" s="48">
        <f t="shared" si="3"/>
        <v>0.96611502024450646</v>
      </c>
      <c r="O31" s="49">
        <v>56112</v>
      </c>
      <c r="P31" s="49">
        <v>58831</v>
      </c>
      <c r="Q31" s="48">
        <f t="shared" si="4"/>
        <v>1.0484566581123467</v>
      </c>
      <c r="R31" s="43">
        <f t="shared" si="7"/>
        <v>132429</v>
      </c>
      <c r="S31" s="43">
        <f t="shared" si="7"/>
        <v>132562</v>
      </c>
      <c r="T31" s="48">
        <f t="shared" si="5"/>
        <v>1.0010043117444065</v>
      </c>
    </row>
    <row r="32" spans="1:20" x14ac:dyDescent="0.25">
      <c r="A32" s="43">
        <v>23</v>
      </c>
      <c r="B32" s="42" t="s">
        <v>39</v>
      </c>
      <c r="C32" s="40">
        <v>2669</v>
      </c>
      <c r="D32" s="40">
        <v>96</v>
      </c>
      <c r="E32" s="48">
        <f t="shared" si="0"/>
        <v>3.5968527538403898E-2</v>
      </c>
      <c r="F32" s="40">
        <v>3362</v>
      </c>
      <c r="G32" s="40">
        <v>2270</v>
      </c>
      <c r="H32" s="48">
        <f t="shared" si="1"/>
        <v>0.6751933372992267</v>
      </c>
      <c r="I32" s="40">
        <v>2128</v>
      </c>
      <c r="J32" s="40">
        <v>25</v>
      </c>
      <c r="K32" s="48">
        <f t="shared" si="2"/>
        <v>1.1748120300751879E-2</v>
      </c>
      <c r="L32" s="40">
        <f t="shared" si="6"/>
        <v>8159</v>
      </c>
      <c r="M32" s="40">
        <f t="shared" si="6"/>
        <v>2391</v>
      </c>
      <c r="N32" s="48">
        <f t="shared" si="3"/>
        <v>0.29305061894840057</v>
      </c>
      <c r="O32" s="49">
        <v>5829</v>
      </c>
      <c r="P32" s="49">
        <v>1698</v>
      </c>
      <c r="Q32" s="48">
        <f t="shared" si="4"/>
        <v>0.29130211013896035</v>
      </c>
      <c r="R32" s="43">
        <f t="shared" si="7"/>
        <v>13988</v>
      </c>
      <c r="S32" s="43">
        <f t="shared" si="7"/>
        <v>4089</v>
      </c>
      <c r="T32" s="48">
        <f t="shared" si="5"/>
        <v>0.29232199027738059</v>
      </c>
    </row>
    <row r="33" spans="1:20" x14ac:dyDescent="0.25">
      <c r="A33" s="43">
        <v>24</v>
      </c>
      <c r="B33" s="42" t="s">
        <v>40</v>
      </c>
      <c r="C33" s="40">
        <v>282</v>
      </c>
      <c r="D33" s="40">
        <v>0</v>
      </c>
      <c r="E33" s="48">
        <f t="shared" si="0"/>
        <v>0</v>
      </c>
      <c r="F33" s="40">
        <v>292</v>
      </c>
      <c r="G33" s="40">
        <v>966</v>
      </c>
      <c r="H33" s="48">
        <f t="shared" si="1"/>
        <v>3.3082191780821919</v>
      </c>
      <c r="I33" s="40">
        <v>370</v>
      </c>
      <c r="J33" s="40">
        <v>0</v>
      </c>
      <c r="K33" s="48">
        <f t="shared" si="2"/>
        <v>0</v>
      </c>
      <c r="L33" s="40">
        <f t="shared" si="6"/>
        <v>944</v>
      </c>
      <c r="M33" s="40">
        <f t="shared" si="6"/>
        <v>966</v>
      </c>
      <c r="N33" s="48">
        <f t="shared" si="3"/>
        <v>1.0233050847457628</v>
      </c>
      <c r="O33" s="49">
        <v>729</v>
      </c>
      <c r="P33" s="49">
        <v>0</v>
      </c>
      <c r="Q33" s="48">
        <f t="shared" si="4"/>
        <v>0</v>
      </c>
      <c r="R33" s="43">
        <f t="shared" si="7"/>
        <v>1673</v>
      </c>
      <c r="S33" s="43">
        <f t="shared" si="7"/>
        <v>966</v>
      </c>
      <c r="T33" s="48">
        <f t="shared" si="5"/>
        <v>0.57740585774058573</v>
      </c>
    </row>
    <row r="34" spans="1:20" x14ac:dyDescent="0.25">
      <c r="A34" s="43">
        <v>25</v>
      </c>
      <c r="B34" s="42" t="s">
        <v>41</v>
      </c>
      <c r="C34" s="40">
        <v>0</v>
      </c>
      <c r="D34" s="40">
        <v>0</v>
      </c>
      <c r="E34" s="48" t="e">
        <f t="shared" si="0"/>
        <v>#DIV/0!</v>
      </c>
      <c r="F34" s="40">
        <v>438</v>
      </c>
      <c r="G34" s="40">
        <v>994</v>
      </c>
      <c r="H34" s="48">
        <f t="shared" si="1"/>
        <v>2.269406392694064</v>
      </c>
      <c r="I34" s="40">
        <v>370</v>
      </c>
      <c r="J34" s="40">
        <v>0</v>
      </c>
      <c r="K34" s="48">
        <f t="shared" si="2"/>
        <v>0</v>
      </c>
      <c r="L34" s="40">
        <f t="shared" si="6"/>
        <v>808</v>
      </c>
      <c r="M34" s="40">
        <f t="shared" si="6"/>
        <v>994</v>
      </c>
      <c r="N34" s="48">
        <f t="shared" si="3"/>
        <v>1.2301980198019802</v>
      </c>
      <c r="O34" s="49">
        <v>729</v>
      </c>
      <c r="P34" s="49">
        <v>0</v>
      </c>
      <c r="Q34" s="48">
        <f t="shared" si="4"/>
        <v>0</v>
      </c>
      <c r="R34" s="43">
        <f t="shared" si="7"/>
        <v>1537</v>
      </c>
      <c r="S34" s="43">
        <f t="shared" si="7"/>
        <v>994</v>
      </c>
      <c r="T34" s="48">
        <f t="shared" si="5"/>
        <v>0.6467143786597267</v>
      </c>
    </row>
    <row r="35" spans="1:20" x14ac:dyDescent="0.25">
      <c r="A35" s="43">
        <v>26</v>
      </c>
      <c r="B35" s="42" t="s">
        <v>42</v>
      </c>
      <c r="C35" s="40">
        <v>22272</v>
      </c>
      <c r="D35" s="40">
        <v>23536</v>
      </c>
      <c r="E35" s="48">
        <f t="shared" si="0"/>
        <v>1.0567528735632183</v>
      </c>
      <c r="F35" s="40">
        <v>31805</v>
      </c>
      <c r="G35" s="40">
        <v>22223</v>
      </c>
      <c r="H35" s="48">
        <f t="shared" si="1"/>
        <v>0.69872661531205782</v>
      </c>
      <c r="I35" s="40">
        <v>18764</v>
      </c>
      <c r="J35" s="40">
        <v>5158</v>
      </c>
      <c r="K35" s="48">
        <f t="shared" si="2"/>
        <v>0.27488808356427202</v>
      </c>
      <c r="L35" s="40">
        <f t="shared" si="6"/>
        <v>72841</v>
      </c>
      <c r="M35" s="40">
        <f t="shared" si="6"/>
        <v>50917</v>
      </c>
      <c r="N35" s="48">
        <f t="shared" si="3"/>
        <v>0.69901566425502126</v>
      </c>
      <c r="O35" s="49">
        <v>52468</v>
      </c>
      <c r="P35" s="49">
        <v>18076</v>
      </c>
      <c r="Q35" s="48">
        <f t="shared" si="4"/>
        <v>0.34451475184874591</v>
      </c>
      <c r="R35" s="43">
        <f t="shared" si="7"/>
        <v>125309</v>
      </c>
      <c r="S35" s="43">
        <f t="shared" si="7"/>
        <v>68993</v>
      </c>
      <c r="T35" s="48">
        <f t="shared" si="5"/>
        <v>0.5505829589255361</v>
      </c>
    </row>
    <row r="36" spans="1:20" x14ac:dyDescent="0.25">
      <c r="A36" s="43">
        <v>27</v>
      </c>
      <c r="B36" s="42" t="s">
        <v>43</v>
      </c>
      <c r="C36" s="40">
        <v>26296</v>
      </c>
      <c r="D36" s="40">
        <v>48195</v>
      </c>
      <c r="E36" s="48">
        <f t="shared" si="0"/>
        <v>1.8327882567690903</v>
      </c>
      <c r="F36" s="40">
        <v>38878</v>
      </c>
      <c r="G36" s="40">
        <v>31803</v>
      </c>
      <c r="H36" s="48">
        <f t="shared" si="1"/>
        <v>0.81802047430423375</v>
      </c>
      <c r="I36" s="40">
        <v>21547</v>
      </c>
      <c r="J36" s="40">
        <v>340</v>
      </c>
      <c r="K36" s="48">
        <f t="shared" si="2"/>
        <v>1.5779458857381537E-2</v>
      </c>
      <c r="L36" s="40">
        <f t="shared" si="6"/>
        <v>86721</v>
      </c>
      <c r="M36" s="40">
        <f t="shared" si="6"/>
        <v>80338</v>
      </c>
      <c r="N36" s="48">
        <f t="shared" si="3"/>
        <v>0.92639614395590453</v>
      </c>
      <c r="O36" s="49">
        <v>59756</v>
      </c>
      <c r="P36" s="49">
        <v>164822</v>
      </c>
      <c r="Q36" s="48">
        <f t="shared" si="4"/>
        <v>2.7582502175513754</v>
      </c>
      <c r="R36" s="43">
        <f t="shared" si="7"/>
        <v>146477</v>
      </c>
      <c r="S36" s="43">
        <f t="shared" si="7"/>
        <v>245160</v>
      </c>
      <c r="T36" s="48">
        <f t="shared" si="5"/>
        <v>1.6737098657127059</v>
      </c>
    </row>
    <row r="37" spans="1:20" x14ac:dyDescent="0.25">
      <c r="A37" s="43">
        <v>28</v>
      </c>
      <c r="B37" s="42" t="s">
        <v>44</v>
      </c>
      <c r="C37" s="40">
        <v>5464</v>
      </c>
      <c r="D37" s="40">
        <v>22268</v>
      </c>
      <c r="E37" s="48">
        <f t="shared" si="0"/>
        <v>4.0754026354319182</v>
      </c>
      <c r="F37" s="40">
        <v>7051</v>
      </c>
      <c r="G37" s="40">
        <v>41748</v>
      </c>
      <c r="H37" s="48">
        <f t="shared" si="1"/>
        <v>5.9208622890370162</v>
      </c>
      <c r="I37" s="40">
        <v>4928</v>
      </c>
      <c r="J37" s="40">
        <v>2</v>
      </c>
      <c r="K37" s="48">
        <f t="shared" si="2"/>
        <v>4.0584415584415587E-4</v>
      </c>
      <c r="L37" s="40">
        <f t="shared" si="6"/>
        <v>17443</v>
      </c>
      <c r="M37" s="40">
        <f t="shared" si="6"/>
        <v>64018</v>
      </c>
      <c r="N37" s="48">
        <f t="shared" si="3"/>
        <v>3.6701255517972826</v>
      </c>
      <c r="O37" s="49">
        <v>11660</v>
      </c>
      <c r="P37" s="49">
        <v>50758</v>
      </c>
      <c r="Q37" s="48">
        <f t="shared" si="4"/>
        <v>4.3531732418524873</v>
      </c>
      <c r="R37" s="43">
        <f t="shared" si="7"/>
        <v>29103</v>
      </c>
      <c r="S37" s="43">
        <f t="shared" si="7"/>
        <v>114776</v>
      </c>
      <c r="T37" s="48">
        <f t="shared" si="5"/>
        <v>3.943785864000275</v>
      </c>
    </row>
    <row r="38" spans="1:20" x14ac:dyDescent="0.25">
      <c r="A38" s="43">
        <v>29</v>
      </c>
      <c r="B38" s="42" t="s">
        <v>45</v>
      </c>
      <c r="C38" s="40">
        <v>0</v>
      </c>
      <c r="D38" s="40">
        <v>0</v>
      </c>
      <c r="E38" s="48" t="e">
        <f t="shared" si="0"/>
        <v>#DIV/0!</v>
      </c>
      <c r="F38" s="40">
        <v>438</v>
      </c>
      <c r="G38" s="40">
        <v>80</v>
      </c>
      <c r="H38" s="48">
        <f t="shared" si="1"/>
        <v>0.18264840182648401</v>
      </c>
      <c r="I38" s="40">
        <v>370</v>
      </c>
      <c r="J38" s="40">
        <v>10</v>
      </c>
      <c r="K38" s="48">
        <f t="shared" si="2"/>
        <v>2.7027027027027029E-2</v>
      </c>
      <c r="L38" s="40">
        <f t="shared" si="6"/>
        <v>808</v>
      </c>
      <c r="M38" s="40">
        <f t="shared" si="6"/>
        <v>90</v>
      </c>
      <c r="N38" s="48">
        <f t="shared" si="3"/>
        <v>0.11138613861386139</v>
      </c>
      <c r="O38" s="49">
        <v>729</v>
      </c>
      <c r="P38" s="49">
        <v>18</v>
      </c>
      <c r="Q38" s="48">
        <f t="shared" si="4"/>
        <v>2.4691358024691357E-2</v>
      </c>
      <c r="R38" s="43">
        <f t="shared" si="7"/>
        <v>1537</v>
      </c>
      <c r="S38" s="43">
        <f t="shared" si="7"/>
        <v>108</v>
      </c>
      <c r="T38" s="48">
        <f t="shared" si="5"/>
        <v>7.0266753415744954E-2</v>
      </c>
    </row>
    <row r="39" spans="1:20" x14ac:dyDescent="0.25">
      <c r="A39" s="43">
        <v>30</v>
      </c>
      <c r="B39" s="42" t="s">
        <v>46</v>
      </c>
      <c r="C39" s="40">
        <v>2103</v>
      </c>
      <c r="D39" s="40">
        <v>7109</v>
      </c>
      <c r="E39" s="48">
        <f t="shared" si="0"/>
        <v>3.3804089396100809</v>
      </c>
      <c r="F39" s="40">
        <v>4713</v>
      </c>
      <c r="G39" s="40">
        <v>2482</v>
      </c>
      <c r="H39" s="48">
        <f t="shared" si="1"/>
        <v>0.526628474432421</v>
      </c>
      <c r="I39" s="40">
        <v>2468</v>
      </c>
      <c r="J39" s="40">
        <v>0</v>
      </c>
      <c r="K39" s="48">
        <f t="shared" si="2"/>
        <v>0</v>
      </c>
      <c r="L39" s="40">
        <f t="shared" si="6"/>
        <v>9284</v>
      </c>
      <c r="M39" s="40">
        <f t="shared" si="6"/>
        <v>9591</v>
      </c>
      <c r="N39" s="48">
        <f t="shared" si="3"/>
        <v>1.0330676432572168</v>
      </c>
      <c r="O39" s="49">
        <v>6559</v>
      </c>
      <c r="P39" s="49">
        <v>676</v>
      </c>
      <c r="Q39" s="48">
        <f t="shared" si="4"/>
        <v>0.10306449153834427</v>
      </c>
      <c r="R39" s="43">
        <f t="shared" si="7"/>
        <v>15843</v>
      </c>
      <c r="S39" s="43">
        <f t="shared" si="7"/>
        <v>10267</v>
      </c>
      <c r="T39" s="48">
        <f t="shared" si="5"/>
        <v>0.64804645584800857</v>
      </c>
    </row>
    <row r="40" spans="1:20" x14ac:dyDescent="0.25">
      <c r="A40" s="43">
        <v>31</v>
      </c>
      <c r="B40" s="42" t="s">
        <v>47</v>
      </c>
      <c r="C40" s="40">
        <v>282</v>
      </c>
      <c r="D40" s="40">
        <v>1381</v>
      </c>
      <c r="E40" s="48">
        <f t="shared" si="0"/>
        <v>4.8971631205673756</v>
      </c>
      <c r="F40" s="40">
        <v>728</v>
      </c>
      <c r="G40" s="40">
        <v>96</v>
      </c>
      <c r="H40" s="48">
        <f t="shared" si="1"/>
        <v>0.13186813186813187</v>
      </c>
      <c r="I40" s="40">
        <v>742</v>
      </c>
      <c r="J40" s="40">
        <v>19</v>
      </c>
      <c r="K40" s="48">
        <f t="shared" si="2"/>
        <v>2.5606469002695417E-2</v>
      </c>
      <c r="L40" s="40">
        <f t="shared" si="6"/>
        <v>1752</v>
      </c>
      <c r="M40" s="40">
        <f t="shared" si="6"/>
        <v>1496</v>
      </c>
      <c r="N40" s="48">
        <f t="shared" si="3"/>
        <v>0.85388127853881279</v>
      </c>
      <c r="O40" s="49">
        <v>1457</v>
      </c>
      <c r="P40" s="49">
        <v>603</v>
      </c>
      <c r="Q40" s="48">
        <f t="shared" si="4"/>
        <v>0.41386410432395332</v>
      </c>
      <c r="R40" s="43">
        <f t="shared" si="7"/>
        <v>3209</v>
      </c>
      <c r="S40" s="43">
        <f t="shared" si="7"/>
        <v>2099</v>
      </c>
      <c r="T40" s="48">
        <f t="shared" si="5"/>
        <v>0.65409784979744467</v>
      </c>
    </row>
    <row r="41" spans="1:20" x14ac:dyDescent="0.25">
      <c r="A41" s="43">
        <v>32</v>
      </c>
      <c r="B41" s="42" t="s">
        <v>48</v>
      </c>
      <c r="C41" s="40">
        <v>51213</v>
      </c>
      <c r="D41" s="40">
        <v>131252</v>
      </c>
      <c r="E41" s="48">
        <f t="shared" si="0"/>
        <v>2.5628648975845976</v>
      </c>
      <c r="F41" s="40">
        <v>30671</v>
      </c>
      <c r="G41" s="40">
        <v>58967</v>
      </c>
      <c r="H41" s="48">
        <f t="shared" si="1"/>
        <v>1.9225652896873269</v>
      </c>
      <c r="I41" s="40">
        <v>18327</v>
      </c>
      <c r="J41" s="40">
        <v>1207</v>
      </c>
      <c r="K41" s="48">
        <f t="shared" si="2"/>
        <v>6.5859114966988597E-2</v>
      </c>
      <c r="L41" s="40">
        <f t="shared" si="6"/>
        <v>100211</v>
      </c>
      <c r="M41" s="40">
        <f t="shared" si="6"/>
        <v>191426</v>
      </c>
      <c r="N41" s="48">
        <f t="shared" si="3"/>
        <v>1.9102294159323827</v>
      </c>
      <c r="O41" s="49">
        <v>54654</v>
      </c>
      <c r="P41" s="49">
        <v>2474</v>
      </c>
      <c r="Q41" s="48">
        <f t="shared" si="4"/>
        <v>4.5266586160207851E-2</v>
      </c>
      <c r="R41" s="43">
        <f t="shared" si="7"/>
        <v>154865</v>
      </c>
      <c r="S41" s="43">
        <f t="shared" si="7"/>
        <v>193900</v>
      </c>
      <c r="T41" s="48">
        <f t="shared" si="5"/>
        <v>1.2520582442772739</v>
      </c>
    </row>
    <row r="42" spans="1:20" x14ac:dyDescent="0.25">
      <c r="A42" s="43" t="s">
        <v>49</v>
      </c>
      <c r="B42" s="41"/>
      <c r="C42" s="40">
        <f>SUM(C8:C41)</f>
        <v>2928143</v>
      </c>
      <c r="D42" s="40">
        <f>SUM(D8:D41)</f>
        <v>1743331</v>
      </c>
      <c r="E42" s="48">
        <f t="shared" si="0"/>
        <v>0.59537085449720184</v>
      </c>
      <c r="F42" s="40">
        <f>SUM(F8:F41)</f>
        <v>1511475</v>
      </c>
      <c r="G42" s="40">
        <f>SUM(G8:G41)</f>
        <v>1136179</v>
      </c>
      <c r="H42" s="48">
        <f t="shared" si="1"/>
        <v>0.75170214525546242</v>
      </c>
      <c r="I42" s="40">
        <f>SUM(I8:I41)</f>
        <v>1096116</v>
      </c>
      <c r="J42" s="40">
        <f>SUM(J8:J41)</f>
        <v>629110</v>
      </c>
      <c r="K42" s="48">
        <f t="shared" si="2"/>
        <v>0.57394472847764288</v>
      </c>
      <c r="L42" s="40">
        <f t="shared" si="6"/>
        <v>5535734</v>
      </c>
      <c r="M42" s="40">
        <f t="shared" si="6"/>
        <v>3508620</v>
      </c>
      <c r="N42" s="48">
        <f t="shared" si="3"/>
        <v>0.63381296861446013</v>
      </c>
      <c r="O42" s="40">
        <f>SUM(O8:O41)</f>
        <v>3068667</v>
      </c>
      <c r="P42" s="40">
        <f>SUM(P8:P41)</f>
        <v>2124197</v>
      </c>
      <c r="Q42" s="48">
        <f t="shared" si="4"/>
        <v>0.69222141079498034</v>
      </c>
      <c r="R42" s="43">
        <f t="shared" si="7"/>
        <v>8604401</v>
      </c>
      <c r="S42" s="43">
        <f t="shared" si="7"/>
        <v>5632817</v>
      </c>
      <c r="T42" s="48">
        <f t="shared" si="5"/>
        <v>0.65464371081728989</v>
      </c>
    </row>
    <row r="43" spans="1:20" x14ac:dyDescent="0.25">
      <c r="A43" s="43"/>
      <c r="B43" s="43" t="s">
        <v>50</v>
      </c>
      <c r="C43" s="40"/>
      <c r="D43" s="40"/>
      <c r="E43" s="48"/>
      <c r="F43" s="40"/>
      <c r="G43" s="40"/>
      <c r="H43" s="48"/>
      <c r="I43" s="40"/>
      <c r="J43" s="40"/>
      <c r="K43" s="48"/>
      <c r="L43" s="40"/>
      <c r="M43" s="40"/>
      <c r="N43" s="48"/>
      <c r="O43" s="49"/>
      <c r="P43" s="49"/>
      <c r="Q43" s="48"/>
      <c r="R43" s="43"/>
      <c r="S43" s="43"/>
      <c r="T43" s="48"/>
    </row>
    <row r="44" spans="1:20" x14ac:dyDescent="0.25">
      <c r="A44" s="43">
        <v>33</v>
      </c>
      <c r="B44" s="42" t="s">
        <v>51</v>
      </c>
      <c r="C44" s="40">
        <v>103636</v>
      </c>
      <c r="D44" s="40">
        <v>198387</v>
      </c>
      <c r="E44" s="48">
        <f t="shared" si="0"/>
        <v>1.9142672430429581</v>
      </c>
      <c r="F44" s="40">
        <v>0</v>
      </c>
      <c r="G44" s="40">
        <v>0</v>
      </c>
      <c r="H44" s="48" t="e">
        <f t="shared" si="1"/>
        <v>#DIV/0!</v>
      </c>
      <c r="I44" s="40">
        <v>0</v>
      </c>
      <c r="J44" s="40">
        <v>1019</v>
      </c>
      <c r="K44" s="48" t="e">
        <f t="shared" si="2"/>
        <v>#DIV/0!</v>
      </c>
      <c r="L44" s="40">
        <f t="shared" si="6"/>
        <v>103636</v>
      </c>
      <c r="M44" s="40">
        <f t="shared" si="6"/>
        <v>199406</v>
      </c>
      <c r="N44" s="48">
        <f t="shared" si="3"/>
        <v>1.9240997336832761</v>
      </c>
      <c r="O44" s="49">
        <v>0</v>
      </c>
      <c r="P44" s="49">
        <v>337</v>
      </c>
      <c r="Q44" s="48" t="e">
        <f t="shared" si="4"/>
        <v>#DIV/0!</v>
      </c>
      <c r="R44" s="43">
        <f t="shared" si="7"/>
        <v>103636</v>
      </c>
      <c r="S44" s="43">
        <f t="shared" si="7"/>
        <v>199743</v>
      </c>
      <c r="T44" s="48">
        <f t="shared" si="5"/>
        <v>1.9273514994789456</v>
      </c>
    </row>
    <row r="45" spans="1:20" x14ac:dyDescent="0.25">
      <c r="A45" s="44" t="s">
        <v>52</v>
      </c>
      <c r="B45" s="44" t="s">
        <v>53</v>
      </c>
      <c r="C45" s="40">
        <f>SUM(C44:C44)</f>
        <v>103636</v>
      </c>
      <c r="D45" s="40">
        <f>SUM(D44:D44)</f>
        <v>198387</v>
      </c>
      <c r="E45" s="48">
        <f t="shared" si="0"/>
        <v>1.9142672430429581</v>
      </c>
      <c r="F45" s="40">
        <f>SUM(F44:F44)</f>
        <v>0</v>
      </c>
      <c r="G45" s="40">
        <f>SUM(G44:G44)</f>
        <v>0</v>
      </c>
      <c r="H45" s="48" t="e">
        <f t="shared" si="1"/>
        <v>#DIV/0!</v>
      </c>
      <c r="I45" s="40">
        <f>SUM(I44:I44)</f>
        <v>0</v>
      </c>
      <c r="J45" s="40">
        <f>SUM(J44:J44)</f>
        <v>1019</v>
      </c>
      <c r="K45" s="48" t="e">
        <f t="shared" si="2"/>
        <v>#DIV/0!</v>
      </c>
      <c r="L45" s="40">
        <f t="shared" si="6"/>
        <v>103636</v>
      </c>
      <c r="M45" s="40">
        <f t="shared" si="6"/>
        <v>199406</v>
      </c>
      <c r="N45" s="48">
        <f t="shared" si="3"/>
        <v>1.9240997336832761</v>
      </c>
      <c r="O45" s="40">
        <f>SUM(O44:O44)</f>
        <v>0</v>
      </c>
      <c r="P45" s="40">
        <f>SUM(P44:P44)</f>
        <v>337</v>
      </c>
      <c r="Q45" s="48" t="e">
        <f t="shared" si="4"/>
        <v>#DIV/0!</v>
      </c>
      <c r="R45" s="43">
        <f t="shared" si="7"/>
        <v>103636</v>
      </c>
      <c r="S45" s="43">
        <f t="shared" si="7"/>
        <v>199743</v>
      </c>
      <c r="T45" s="48">
        <f t="shared" si="5"/>
        <v>1.9273514994789456</v>
      </c>
    </row>
    <row r="46" spans="1:20" x14ac:dyDescent="0.25">
      <c r="A46" s="43"/>
      <c r="B46" s="43" t="s">
        <v>54</v>
      </c>
      <c r="C46" s="40"/>
      <c r="D46" s="40"/>
      <c r="E46" s="48"/>
      <c r="F46" s="40"/>
      <c r="G46" s="40"/>
      <c r="H46" s="48"/>
      <c r="I46" s="40"/>
      <c r="J46" s="40"/>
      <c r="K46" s="48"/>
      <c r="L46" s="40"/>
      <c r="M46" s="40"/>
      <c r="N46" s="48"/>
      <c r="O46" s="49"/>
      <c r="P46" s="49"/>
      <c r="Q46" s="48"/>
      <c r="R46" s="43">
        <f t="shared" si="7"/>
        <v>0</v>
      </c>
      <c r="S46" s="43">
        <f t="shared" si="7"/>
        <v>0</v>
      </c>
      <c r="T46" s="48"/>
    </row>
    <row r="47" spans="1:20" x14ac:dyDescent="0.25">
      <c r="A47" s="43">
        <v>34</v>
      </c>
      <c r="B47" s="42" t="s">
        <v>55</v>
      </c>
      <c r="C47" s="40">
        <v>591043</v>
      </c>
      <c r="D47" s="40">
        <v>372898</v>
      </c>
      <c r="E47" s="48">
        <f t="shared" si="0"/>
        <v>0.63091517876025938</v>
      </c>
      <c r="F47" s="40">
        <v>67039</v>
      </c>
      <c r="G47" s="40">
        <v>43325</v>
      </c>
      <c r="H47" s="48">
        <f t="shared" si="1"/>
        <v>0.64626560658721044</v>
      </c>
      <c r="I47" s="40">
        <v>98017</v>
      </c>
      <c r="J47" s="40">
        <v>85667</v>
      </c>
      <c r="K47" s="48">
        <f t="shared" si="2"/>
        <v>0.87400144872828178</v>
      </c>
      <c r="L47" s="40">
        <f t="shared" si="6"/>
        <v>756099</v>
      </c>
      <c r="M47" s="40">
        <f t="shared" si="6"/>
        <v>501890</v>
      </c>
      <c r="N47" s="48">
        <f t="shared" si="3"/>
        <v>0.66378873666014637</v>
      </c>
      <c r="O47" s="49">
        <v>10253</v>
      </c>
      <c r="P47" s="49">
        <v>22719</v>
      </c>
      <c r="Q47" s="48">
        <f t="shared" si="4"/>
        <v>2.2158392665561299</v>
      </c>
      <c r="R47" s="43">
        <f t="shared" si="7"/>
        <v>766352</v>
      </c>
      <c r="S47" s="43">
        <f t="shared" si="7"/>
        <v>524609</v>
      </c>
      <c r="T47" s="48">
        <f t="shared" si="5"/>
        <v>0.68455357329269062</v>
      </c>
    </row>
    <row r="48" spans="1:20" x14ac:dyDescent="0.25">
      <c r="A48" s="43">
        <v>35</v>
      </c>
      <c r="B48" s="42" t="s">
        <v>56</v>
      </c>
      <c r="C48" s="40">
        <v>324353</v>
      </c>
      <c r="D48" s="40">
        <v>233865</v>
      </c>
      <c r="E48" s="48">
        <f t="shared" si="0"/>
        <v>0.72101999981501641</v>
      </c>
      <c r="F48" s="40">
        <v>42322</v>
      </c>
      <c r="G48" s="40">
        <v>28563</v>
      </c>
      <c r="H48" s="48">
        <f t="shared" si="1"/>
        <v>0.67489721657766644</v>
      </c>
      <c r="I48" s="40">
        <v>29030</v>
      </c>
      <c r="J48" s="40">
        <v>794</v>
      </c>
      <c r="K48" s="48">
        <f t="shared" si="2"/>
        <v>2.7351016190148122E-2</v>
      </c>
      <c r="L48" s="40">
        <f t="shared" si="6"/>
        <v>395705</v>
      </c>
      <c r="M48" s="40">
        <f t="shared" si="6"/>
        <v>263222</v>
      </c>
      <c r="N48" s="48">
        <f t="shared" si="3"/>
        <v>0.66519755878748055</v>
      </c>
      <c r="O48" s="49">
        <v>5497</v>
      </c>
      <c r="P48" s="49">
        <v>3722</v>
      </c>
      <c r="Q48" s="48">
        <f t="shared" si="4"/>
        <v>0.67709659814444245</v>
      </c>
      <c r="R48" s="43">
        <f t="shared" si="7"/>
        <v>401202</v>
      </c>
      <c r="S48" s="43">
        <f t="shared" si="7"/>
        <v>266944</v>
      </c>
      <c r="T48" s="48">
        <f t="shared" si="5"/>
        <v>0.66536059142277459</v>
      </c>
    </row>
    <row r="49" spans="1:20" x14ac:dyDescent="0.25">
      <c r="A49" s="43">
        <v>36</v>
      </c>
      <c r="B49" s="42" t="s">
        <v>57</v>
      </c>
      <c r="C49" s="40">
        <v>952825</v>
      </c>
      <c r="D49" s="40">
        <v>524250</v>
      </c>
      <c r="E49" s="48">
        <f t="shared" si="0"/>
        <v>0.55020596646813424</v>
      </c>
      <c r="F49" s="40">
        <v>79164</v>
      </c>
      <c r="G49" s="40">
        <v>99479</v>
      </c>
      <c r="H49" s="48">
        <f t="shared" si="1"/>
        <v>1.2566191703299479</v>
      </c>
      <c r="I49" s="40">
        <v>76837</v>
      </c>
      <c r="J49" s="40">
        <v>22811</v>
      </c>
      <c r="K49" s="48">
        <f t="shared" si="2"/>
        <v>0.29687520335255152</v>
      </c>
      <c r="L49" s="40">
        <f t="shared" si="6"/>
        <v>1108826</v>
      </c>
      <c r="M49" s="40">
        <f t="shared" si="6"/>
        <v>646540</v>
      </c>
      <c r="N49" s="48">
        <f t="shared" si="3"/>
        <v>0.58308517296672335</v>
      </c>
      <c r="O49" s="49">
        <v>15583</v>
      </c>
      <c r="P49" s="49">
        <v>50924</v>
      </c>
      <c r="Q49" s="48">
        <f t="shared" si="4"/>
        <v>3.2679201694153885</v>
      </c>
      <c r="R49" s="43">
        <f t="shared" si="7"/>
        <v>1124409</v>
      </c>
      <c r="S49" s="43">
        <f t="shared" si="7"/>
        <v>697464</v>
      </c>
      <c r="T49" s="48">
        <f t="shared" si="5"/>
        <v>0.62029386104166717</v>
      </c>
    </row>
    <row r="50" spans="1:20" x14ac:dyDescent="0.25">
      <c r="A50" s="44" t="s">
        <v>58</v>
      </c>
      <c r="B50" s="44"/>
      <c r="C50" s="40">
        <f>SUM(C47:C49)</f>
        <v>1868221</v>
      </c>
      <c r="D50" s="40">
        <f>SUM(D47:D49)</f>
        <v>1131013</v>
      </c>
      <c r="E50" s="48">
        <f t="shared" si="0"/>
        <v>0.60539572138414033</v>
      </c>
      <c r="F50" s="40">
        <f>SUM(F47:F49)</f>
        <v>188525</v>
      </c>
      <c r="G50" s="40">
        <f>SUM(G47:G49)</f>
        <v>171367</v>
      </c>
      <c r="H50" s="48">
        <f t="shared" si="1"/>
        <v>0.90898819785174378</v>
      </c>
      <c r="I50" s="40">
        <f>SUM(I47:I49)</f>
        <v>203884</v>
      </c>
      <c r="J50" s="40">
        <f>SUM(J47:J49)</f>
        <v>109272</v>
      </c>
      <c r="K50" s="48">
        <f t="shared" si="2"/>
        <v>0.53595181573836104</v>
      </c>
      <c r="L50" s="40">
        <f t="shared" si="6"/>
        <v>2260630</v>
      </c>
      <c r="M50" s="40">
        <f t="shared" si="6"/>
        <v>1411652</v>
      </c>
      <c r="N50" s="48">
        <f t="shared" si="3"/>
        <v>0.62445070621906285</v>
      </c>
      <c r="O50" s="40">
        <f>SUM(O47:O49)</f>
        <v>31333</v>
      </c>
      <c r="P50" s="40">
        <f>SUM(P47:P49)</f>
        <v>77365</v>
      </c>
      <c r="Q50" s="48">
        <f t="shared" si="4"/>
        <v>2.4691220119362973</v>
      </c>
      <c r="R50" s="43">
        <f t="shared" si="7"/>
        <v>2291963</v>
      </c>
      <c r="S50" s="43">
        <f t="shared" si="7"/>
        <v>1489017</v>
      </c>
      <c r="T50" s="48">
        <f t="shared" si="5"/>
        <v>0.64966886463699458</v>
      </c>
    </row>
    <row r="51" spans="1:20" x14ac:dyDescent="0.25">
      <c r="A51" s="45" t="s">
        <v>59</v>
      </c>
      <c r="B51" s="45"/>
      <c r="C51" s="40">
        <f>SUM(C50+C45+C42)</f>
        <v>4900000</v>
      </c>
      <c r="D51" s="40">
        <f>SUM(D50+D45+D42)</f>
        <v>3072731</v>
      </c>
      <c r="E51" s="48">
        <f t="shared" si="0"/>
        <v>0.62708795918367344</v>
      </c>
      <c r="F51" s="40">
        <f>SUM(F50+F45+F42)</f>
        <v>1700000</v>
      </c>
      <c r="G51" s="40">
        <f>SUM(G50+G45+G42)</f>
        <v>1307546</v>
      </c>
      <c r="H51" s="48">
        <f t="shared" si="1"/>
        <v>0.76914470588235295</v>
      </c>
      <c r="I51" s="40">
        <f>SUM(I50+I45+I42)</f>
        <v>1300000</v>
      </c>
      <c r="J51" s="40">
        <f>SUM(J50+J45+J42)</f>
        <v>739401</v>
      </c>
      <c r="K51" s="48">
        <f t="shared" si="2"/>
        <v>0.56877</v>
      </c>
      <c r="L51" s="40">
        <f>SUM(L50+L45+L42)</f>
        <v>7900000</v>
      </c>
      <c r="M51" s="40">
        <f>SUM(M50+M45+M42)</f>
        <v>5119678</v>
      </c>
      <c r="N51" s="48">
        <f t="shared" si="3"/>
        <v>0.64806050632911394</v>
      </c>
      <c r="O51" s="40">
        <f>SUM(O50+O45+O42)</f>
        <v>3100000</v>
      </c>
      <c r="P51" s="40">
        <f>SUM(P50+P45+P42)</f>
        <v>2201899</v>
      </c>
      <c r="Q51" s="48">
        <f t="shared" si="4"/>
        <v>0.71028999999999998</v>
      </c>
      <c r="R51" s="43">
        <f t="shared" si="7"/>
        <v>11000000</v>
      </c>
      <c r="S51" s="43">
        <f t="shared" si="7"/>
        <v>7321577</v>
      </c>
      <c r="T51" s="48">
        <f t="shared" si="5"/>
        <v>0.6655979090909091</v>
      </c>
    </row>
  </sheetData>
  <mergeCells count="15">
    <mergeCell ref="A45:B45"/>
    <mergeCell ref="A50:B50"/>
    <mergeCell ref="A51:B51"/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  <mergeCell ref="O5:Q5"/>
    <mergeCell ref="R5:T5"/>
  </mergeCells>
  <pageMargins left="0.31496062992125984" right="0" top="0.35433070866141736" bottom="0" header="0.31496062992125984" footer="0.31496062992125984"/>
  <pageSetup paperSize="9" scale="7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1" workbookViewId="0">
      <selection activeCell="B51" sqref="B51"/>
    </sheetView>
  </sheetViews>
  <sheetFormatPr defaultRowHeight="15" x14ac:dyDescent="0.25"/>
  <cols>
    <col min="1" max="1" width="5.42578125" customWidth="1"/>
    <col min="2" max="2" width="24" customWidth="1"/>
    <col min="3" max="10" width="12.85546875" customWidth="1"/>
  </cols>
  <sheetData>
    <row r="1" spans="1:10" ht="2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8.75" x14ac:dyDescent="0.3">
      <c r="A3" s="31" t="str">
        <f>ACP!A3</f>
        <v>BANK WISE PERFORMANCE : ANNUAL CREDIT PLAN AS ON :31.12.2017</v>
      </c>
      <c r="B3" s="32"/>
      <c r="C3" s="32"/>
      <c r="D3" s="32"/>
      <c r="E3" s="32"/>
      <c r="F3" s="32"/>
      <c r="G3" s="32"/>
      <c r="H3" s="32"/>
      <c r="I3" s="32"/>
      <c r="J3" s="33"/>
    </row>
    <row r="4" spans="1:10" ht="18.75" x14ac:dyDescent="0.3">
      <c r="A4" s="28" t="s">
        <v>60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45" customHeight="1" x14ac:dyDescent="0.25">
      <c r="A5" s="16" t="s">
        <v>4</v>
      </c>
      <c r="B5" s="17" t="s">
        <v>61</v>
      </c>
      <c r="C5" s="29" t="s">
        <v>62</v>
      </c>
      <c r="D5" s="29"/>
      <c r="E5" s="29"/>
      <c r="F5" s="30" t="s">
        <v>63</v>
      </c>
      <c r="G5" s="30"/>
      <c r="H5" s="30"/>
      <c r="I5" s="30" t="s">
        <v>64</v>
      </c>
      <c r="J5" s="30"/>
    </row>
    <row r="6" spans="1:10" x14ac:dyDescent="0.25">
      <c r="A6" s="16"/>
      <c r="B6" s="17"/>
      <c r="C6" s="16" t="s">
        <v>12</v>
      </c>
      <c r="D6" s="16" t="s">
        <v>13</v>
      </c>
      <c r="E6" s="17" t="s">
        <v>14</v>
      </c>
      <c r="F6" s="16" t="s">
        <v>12</v>
      </c>
      <c r="G6" s="16" t="s">
        <v>13</v>
      </c>
      <c r="H6" s="17" t="s">
        <v>14</v>
      </c>
      <c r="I6" s="17" t="s">
        <v>65</v>
      </c>
      <c r="J6" s="3" t="s">
        <v>13</v>
      </c>
    </row>
    <row r="7" spans="1:10" x14ac:dyDescent="0.25">
      <c r="A7" s="18"/>
      <c r="B7" s="18" t="s">
        <v>15</v>
      </c>
      <c r="C7" s="19"/>
      <c r="D7" s="19"/>
      <c r="E7" s="19"/>
      <c r="F7" s="19"/>
      <c r="G7" s="19"/>
      <c r="H7" s="19"/>
      <c r="I7" s="19"/>
      <c r="J7" s="19"/>
    </row>
    <row r="8" spans="1:10" x14ac:dyDescent="0.25">
      <c r="A8" s="1">
        <v>1</v>
      </c>
      <c r="B8" s="1" t="str">
        <f>ACP!B8</f>
        <v>STATE BANK OF INDIA</v>
      </c>
      <c r="C8" s="4"/>
      <c r="D8" s="4"/>
      <c r="E8" s="5" t="e">
        <f t="shared" ref="E8:E55" si="0">SUM(D8/C8)</f>
        <v>#DIV/0!</v>
      </c>
      <c r="F8" s="4">
        <f>ACP!R8</f>
        <v>1900030</v>
      </c>
      <c r="G8" s="4">
        <f>ACP!S8</f>
        <v>1202915</v>
      </c>
      <c r="H8" s="5">
        <f t="shared" ref="H8:H55" si="1">SUM(G8/F8)</f>
        <v>0.63310316152902846</v>
      </c>
      <c r="I8" s="6" t="e">
        <f>(F8-C8)/C8</f>
        <v>#DIV/0!</v>
      </c>
      <c r="J8" s="6" t="e">
        <f>(G8-D8)/D8</f>
        <v>#DIV/0!</v>
      </c>
    </row>
    <row r="9" spans="1:10" x14ac:dyDescent="0.25">
      <c r="A9" s="1">
        <v>2</v>
      </c>
      <c r="B9" s="1" t="str">
        <f>ACP!B9</f>
        <v>CENTRAL BANK OF INDIA</v>
      </c>
      <c r="C9" s="4"/>
      <c r="D9" s="4"/>
      <c r="E9" s="5" t="e">
        <f t="shared" si="0"/>
        <v>#DIV/0!</v>
      </c>
      <c r="F9" s="4">
        <f>ACP!R9</f>
        <v>939018</v>
      </c>
      <c r="G9" s="4">
        <f>ACP!S9</f>
        <v>648596</v>
      </c>
      <c r="H9" s="5">
        <f t="shared" si="1"/>
        <v>0.69071732384256745</v>
      </c>
      <c r="I9" s="6" t="e">
        <f t="shared" ref="I9:J55" si="2">(F9-C9)/C9</f>
        <v>#DIV/0!</v>
      </c>
      <c r="J9" s="6" t="e">
        <f t="shared" si="2"/>
        <v>#DIV/0!</v>
      </c>
    </row>
    <row r="10" spans="1:10" x14ac:dyDescent="0.25">
      <c r="A10" s="1">
        <v>3</v>
      </c>
      <c r="B10" s="1" t="str">
        <f>ACP!B10</f>
        <v>PUNJAB NATIONAL BANK</v>
      </c>
      <c r="C10" s="4"/>
      <c r="D10" s="4"/>
      <c r="E10" s="5" t="e">
        <f t="shared" si="0"/>
        <v>#DIV/0!</v>
      </c>
      <c r="F10" s="4">
        <f>ACP!R10</f>
        <v>1244946</v>
      </c>
      <c r="G10" s="4">
        <f>ACP!S10</f>
        <v>864102</v>
      </c>
      <c r="H10" s="5">
        <f t="shared" si="1"/>
        <v>0.69408793634422694</v>
      </c>
      <c r="I10" s="6" t="e">
        <f t="shared" si="2"/>
        <v>#DIV/0!</v>
      </c>
      <c r="J10" s="6" t="e">
        <f t="shared" si="2"/>
        <v>#DIV/0!</v>
      </c>
    </row>
    <row r="11" spans="1:10" x14ac:dyDescent="0.25">
      <c r="A11" s="1">
        <v>4</v>
      </c>
      <c r="B11" s="1" t="str">
        <f>ACP!B11</f>
        <v>CANARA BANK</v>
      </c>
      <c r="C11" s="4"/>
      <c r="D11" s="4"/>
      <c r="E11" s="5" t="e">
        <f t="shared" si="0"/>
        <v>#DIV/0!</v>
      </c>
      <c r="F11" s="4">
        <f>ACP!R11</f>
        <v>436133</v>
      </c>
      <c r="G11" s="4">
        <f>ACP!S11</f>
        <v>252682</v>
      </c>
      <c r="H11" s="5">
        <f t="shared" si="1"/>
        <v>0.57936913739616125</v>
      </c>
      <c r="I11" s="6" t="e">
        <f t="shared" si="2"/>
        <v>#DIV/0!</v>
      </c>
      <c r="J11" s="6" t="e">
        <f t="shared" si="2"/>
        <v>#DIV/0!</v>
      </c>
    </row>
    <row r="12" spans="1:10" x14ac:dyDescent="0.25">
      <c r="A12" s="1">
        <v>5</v>
      </c>
      <c r="B12" s="1" t="str">
        <f>ACP!B12</f>
        <v>UCO BANK</v>
      </c>
      <c r="C12" s="4"/>
      <c r="D12" s="4"/>
      <c r="E12" s="5" t="e">
        <f t="shared" si="0"/>
        <v>#DIV/0!</v>
      </c>
      <c r="F12" s="4">
        <f>ACP!R12</f>
        <v>465376</v>
      </c>
      <c r="G12" s="4">
        <f>ACP!S12</f>
        <v>284962</v>
      </c>
      <c r="H12" s="5">
        <f t="shared" si="1"/>
        <v>0.61232637695111047</v>
      </c>
      <c r="I12" s="6" t="e">
        <f t="shared" si="2"/>
        <v>#DIV/0!</v>
      </c>
      <c r="J12" s="6" t="e">
        <f t="shared" si="2"/>
        <v>#DIV/0!</v>
      </c>
    </row>
    <row r="13" spans="1:10" x14ac:dyDescent="0.25">
      <c r="A13" s="1">
        <v>6</v>
      </c>
      <c r="B13" s="1" t="str">
        <f>ACP!B13</f>
        <v>BANK OF BARODA</v>
      </c>
      <c r="C13" s="4"/>
      <c r="D13" s="4"/>
      <c r="E13" s="5" t="e">
        <f t="shared" si="0"/>
        <v>#DIV/0!</v>
      </c>
      <c r="F13" s="4">
        <f>ACP!R13</f>
        <v>488102</v>
      </c>
      <c r="G13" s="4">
        <f>ACP!S13</f>
        <v>256196</v>
      </c>
      <c r="H13" s="5">
        <f t="shared" si="1"/>
        <v>0.52488209431635191</v>
      </c>
      <c r="I13" s="6" t="e">
        <f t="shared" si="2"/>
        <v>#DIV/0!</v>
      </c>
      <c r="J13" s="6" t="e">
        <f t="shared" si="2"/>
        <v>#DIV/0!</v>
      </c>
    </row>
    <row r="14" spans="1:10" x14ac:dyDescent="0.25">
      <c r="A14" s="1">
        <v>7</v>
      </c>
      <c r="B14" s="1" t="str">
        <f>ACP!B14</f>
        <v>UNION BANK OF INDIA</v>
      </c>
      <c r="C14" s="4"/>
      <c r="D14" s="4"/>
      <c r="E14" s="5" t="e">
        <f t="shared" si="0"/>
        <v>#DIV/0!</v>
      </c>
      <c r="F14" s="4">
        <f>ACP!R14</f>
        <v>290587</v>
      </c>
      <c r="G14" s="4">
        <f>ACP!S14</f>
        <v>189569</v>
      </c>
      <c r="H14" s="5">
        <f t="shared" si="1"/>
        <v>0.65236572868022313</v>
      </c>
      <c r="I14" s="6" t="e">
        <f t="shared" si="2"/>
        <v>#DIV/0!</v>
      </c>
      <c r="J14" s="6" t="e">
        <f t="shared" si="2"/>
        <v>#DIV/0!</v>
      </c>
    </row>
    <row r="15" spans="1:10" x14ac:dyDescent="0.25">
      <c r="A15" s="1"/>
      <c r="B15" s="2" t="s">
        <v>23</v>
      </c>
      <c r="C15" s="5"/>
      <c r="D15" s="5"/>
      <c r="E15" s="5"/>
      <c r="F15" s="4"/>
      <c r="G15" s="4"/>
      <c r="H15" s="5"/>
      <c r="I15" s="5"/>
      <c r="J15" s="5"/>
    </row>
    <row r="16" spans="1:10" x14ac:dyDescent="0.25">
      <c r="A16" s="1">
        <v>8</v>
      </c>
      <c r="B16" s="1" t="str">
        <f>ACP!B16</f>
        <v>BANK OF INDIA</v>
      </c>
      <c r="C16" s="4"/>
      <c r="D16" s="4"/>
      <c r="E16" s="5" t="e">
        <f t="shared" si="0"/>
        <v>#DIV/0!</v>
      </c>
      <c r="F16" s="4">
        <f>ACP!R16</f>
        <v>691807</v>
      </c>
      <c r="G16" s="4">
        <f>ACP!S16</f>
        <v>433411</v>
      </c>
      <c r="H16" s="5">
        <f t="shared" si="1"/>
        <v>0.62649120347148846</v>
      </c>
      <c r="I16" s="6" t="e">
        <f t="shared" si="2"/>
        <v>#DIV/0!</v>
      </c>
      <c r="J16" s="6" t="e">
        <f t="shared" si="2"/>
        <v>#DIV/0!</v>
      </c>
    </row>
    <row r="17" spans="1:10" x14ac:dyDescent="0.25">
      <c r="A17" s="1">
        <v>9</v>
      </c>
      <c r="B17" s="1" t="str">
        <f>ACP!B17</f>
        <v>ALLAHABAD BANK</v>
      </c>
      <c r="C17" s="4"/>
      <c r="D17" s="4"/>
      <c r="E17" s="5" t="e">
        <f t="shared" si="0"/>
        <v>#DIV/0!</v>
      </c>
      <c r="F17" s="4">
        <f>ACP!R17</f>
        <v>486630</v>
      </c>
      <c r="G17" s="4">
        <f>ACP!S17</f>
        <v>312668</v>
      </c>
      <c r="H17" s="5">
        <f t="shared" si="1"/>
        <v>0.64251690195836675</v>
      </c>
      <c r="I17" s="6" t="e">
        <f t="shared" si="2"/>
        <v>#DIV/0!</v>
      </c>
      <c r="J17" s="6" t="e">
        <f t="shared" si="2"/>
        <v>#DIV/0!</v>
      </c>
    </row>
    <row r="18" spans="1:10" x14ac:dyDescent="0.25">
      <c r="A18" s="1">
        <v>10</v>
      </c>
      <c r="B18" s="1" t="str">
        <f>ACP!B18</f>
        <v>ANDHRA BANK</v>
      </c>
      <c r="C18" s="4"/>
      <c r="D18" s="4"/>
      <c r="E18" s="5" t="e">
        <f t="shared" si="0"/>
        <v>#DIV/0!</v>
      </c>
      <c r="F18" s="4">
        <f>ACP!R18</f>
        <v>65586</v>
      </c>
      <c r="G18" s="4">
        <f>ACP!S18</f>
        <v>42569</v>
      </c>
      <c r="H18" s="5">
        <f t="shared" si="1"/>
        <v>0.64905620101851003</v>
      </c>
      <c r="I18" s="6" t="e">
        <f t="shared" si="2"/>
        <v>#DIV/0!</v>
      </c>
      <c r="J18" s="6" t="e">
        <f t="shared" si="2"/>
        <v>#DIV/0!</v>
      </c>
    </row>
    <row r="19" spans="1:10" x14ac:dyDescent="0.25">
      <c r="A19" s="1">
        <v>11</v>
      </c>
      <c r="B19" s="1" t="str">
        <f>ACP!B19</f>
        <v>BANK OF MAHARSHTRA</v>
      </c>
      <c r="C19" s="4"/>
      <c r="D19" s="4"/>
      <c r="E19" s="5" t="e">
        <f t="shared" si="0"/>
        <v>#DIV/0!</v>
      </c>
      <c r="F19" s="4">
        <f>ACP!R19</f>
        <v>20752</v>
      </c>
      <c r="G19" s="4">
        <f>ACP!S19</f>
        <v>5869</v>
      </c>
      <c r="H19" s="5">
        <f t="shared" si="1"/>
        <v>0.28281611410948343</v>
      </c>
      <c r="I19" s="6" t="e">
        <f t="shared" si="2"/>
        <v>#DIV/0!</v>
      </c>
      <c r="J19" s="6" t="e">
        <f t="shared" si="2"/>
        <v>#DIV/0!</v>
      </c>
    </row>
    <row r="20" spans="1:10" x14ac:dyDescent="0.25">
      <c r="A20" s="1">
        <v>12</v>
      </c>
      <c r="B20" s="1" t="str">
        <f>ACP!B20</f>
        <v>CORPORATION BANK</v>
      </c>
      <c r="C20" s="4"/>
      <c r="D20" s="4"/>
      <c r="E20" s="5" t="e">
        <f t="shared" si="0"/>
        <v>#DIV/0!</v>
      </c>
      <c r="F20" s="4">
        <f>ACP!R20</f>
        <v>70409</v>
      </c>
      <c r="G20" s="4">
        <f>ACP!S20</f>
        <v>6804</v>
      </c>
      <c r="H20" s="5">
        <f t="shared" si="1"/>
        <v>9.6635373318751869E-2</v>
      </c>
      <c r="I20" s="6" t="e">
        <f t="shared" si="2"/>
        <v>#DIV/0!</v>
      </c>
      <c r="J20" s="6" t="e">
        <f t="shared" si="2"/>
        <v>#DIV/0!</v>
      </c>
    </row>
    <row r="21" spans="1:10" x14ac:dyDescent="0.25">
      <c r="A21" s="1">
        <v>13</v>
      </c>
      <c r="B21" s="1" t="str">
        <f>ACP!B21</f>
        <v>DENA BANK</v>
      </c>
      <c r="C21" s="4"/>
      <c r="D21" s="4"/>
      <c r="E21" s="5" t="e">
        <f t="shared" si="0"/>
        <v>#DIV/0!</v>
      </c>
      <c r="F21" s="4">
        <f>ACP!R21</f>
        <v>75904</v>
      </c>
      <c r="G21" s="4">
        <f>ACP!S21</f>
        <v>8825</v>
      </c>
      <c r="H21" s="5">
        <f t="shared" si="1"/>
        <v>0.11626528246205733</v>
      </c>
      <c r="I21" s="6" t="e">
        <f t="shared" si="2"/>
        <v>#DIV/0!</v>
      </c>
      <c r="J21" s="6" t="e">
        <f t="shared" si="2"/>
        <v>#DIV/0!</v>
      </c>
    </row>
    <row r="22" spans="1:10" x14ac:dyDescent="0.25">
      <c r="A22" s="1">
        <v>14</v>
      </c>
      <c r="B22" s="1" t="str">
        <f>ACP!B22</f>
        <v>INDIAN BANK</v>
      </c>
      <c r="C22" s="4"/>
      <c r="D22" s="4"/>
      <c r="E22" s="5" t="e">
        <f t="shared" si="0"/>
        <v>#DIV/0!</v>
      </c>
      <c r="F22" s="4">
        <f>ACP!R22</f>
        <v>114188</v>
      </c>
      <c r="G22" s="4">
        <f>ACP!S22</f>
        <v>62943</v>
      </c>
      <c r="H22" s="5">
        <f t="shared" si="1"/>
        <v>0.55122254527621117</v>
      </c>
      <c r="I22" s="6" t="e">
        <f t="shared" si="2"/>
        <v>#DIV/0!</v>
      </c>
      <c r="J22" s="6" t="e">
        <f t="shared" si="2"/>
        <v>#DIV/0!</v>
      </c>
    </row>
    <row r="23" spans="1:10" x14ac:dyDescent="0.25">
      <c r="A23" s="1">
        <v>15</v>
      </c>
      <c r="B23" s="1" t="str">
        <f>ACP!B23</f>
        <v>INDIAN OVERSEAS BANK</v>
      </c>
      <c r="C23" s="4"/>
      <c r="D23" s="4"/>
      <c r="E23" s="5" t="e">
        <f t="shared" si="0"/>
        <v>#DIV/0!</v>
      </c>
      <c r="F23" s="4">
        <f>ACP!R23</f>
        <v>111420</v>
      </c>
      <c r="G23" s="4">
        <f>ACP!S23</f>
        <v>75327</v>
      </c>
      <c r="H23" s="5">
        <f t="shared" si="1"/>
        <v>0.67606354334948837</v>
      </c>
      <c r="I23" s="6" t="e">
        <f t="shared" si="2"/>
        <v>#DIV/0!</v>
      </c>
      <c r="J23" s="6" t="e">
        <f t="shared" si="2"/>
        <v>#DIV/0!</v>
      </c>
    </row>
    <row r="24" spans="1:10" x14ac:dyDescent="0.25">
      <c r="A24" s="1">
        <v>16</v>
      </c>
      <c r="B24" s="1" t="str">
        <f>ACP!B24</f>
        <v>ORIENTAL BANK OF COM</v>
      </c>
      <c r="C24" s="4"/>
      <c r="D24" s="4"/>
      <c r="E24" s="5" t="e">
        <f t="shared" si="0"/>
        <v>#DIV/0!</v>
      </c>
      <c r="F24" s="4">
        <f>ACP!R24</f>
        <v>89530</v>
      </c>
      <c r="G24" s="4">
        <f>ACP!S24</f>
        <v>29949</v>
      </c>
      <c r="H24" s="5">
        <f t="shared" si="1"/>
        <v>0.33451357087009942</v>
      </c>
      <c r="I24" s="6" t="e">
        <f t="shared" si="2"/>
        <v>#DIV/0!</v>
      </c>
      <c r="J24" s="6" t="e">
        <f t="shared" si="2"/>
        <v>#DIV/0!</v>
      </c>
    </row>
    <row r="25" spans="1:10" x14ac:dyDescent="0.25">
      <c r="A25" s="1">
        <v>17</v>
      </c>
      <c r="B25" s="1" t="str">
        <f>ACP!B25</f>
        <v>PUNJAB AND SIND BANK</v>
      </c>
      <c r="C25" s="4"/>
      <c r="D25" s="4"/>
      <c r="E25" s="5" t="e">
        <f t="shared" si="0"/>
        <v>#DIV/0!</v>
      </c>
      <c r="F25" s="4">
        <f>ACP!R25</f>
        <v>20704</v>
      </c>
      <c r="G25" s="4">
        <f>ACP!S25</f>
        <v>3263</v>
      </c>
      <c r="H25" s="5">
        <f t="shared" si="1"/>
        <v>0.15760239567233386</v>
      </c>
      <c r="I25" s="6" t="e">
        <f t="shared" si="2"/>
        <v>#DIV/0!</v>
      </c>
      <c r="J25" s="6" t="e">
        <f t="shared" si="2"/>
        <v>#DIV/0!</v>
      </c>
    </row>
    <row r="26" spans="1:10" x14ac:dyDescent="0.25">
      <c r="A26" s="1">
        <v>18</v>
      </c>
      <c r="B26" s="1" t="str">
        <f>ACP!B26</f>
        <v>SYNDICATE BANK</v>
      </c>
      <c r="C26" s="4"/>
      <c r="D26" s="4"/>
      <c r="E26" s="5" t="e">
        <f t="shared" si="0"/>
        <v>#DIV/0!</v>
      </c>
      <c r="F26" s="4">
        <f>ACP!R26</f>
        <v>104570</v>
      </c>
      <c r="G26" s="4">
        <f>ACP!S26</f>
        <v>26659</v>
      </c>
      <c r="H26" s="5">
        <f t="shared" si="1"/>
        <v>0.25493927512670939</v>
      </c>
      <c r="I26" s="6" t="e">
        <f t="shared" si="2"/>
        <v>#DIV/0!</v>
      </c>
      <c r="J26" s="6" t="e">
        <f t="shared" si="2"/>
        <v>#DIV/0!</v>
      </c>
    </row>
    <row r="27" spans="1:10" x14ac:dyDescent="0.25">
      <c r="A27" s="1">
        <v>19</v>
      </c>
      <c r="B27" s="1" t="str">
        <f>ACP!B27</f>
        <v>UNITED BANK OF INDIA</v>
      </c>
      <c r="C27" s="4"/>
      <c r="D27" s="4"/>
      <c r="E27" s="5" t="e">
        <f t="shared" si="0"/>
        <v>#DIV/0!</v>
      </c>
      <c r="F27" s="4">
        <f>ACP!R27</f>
        <v>188363</v>
      </c>
      <c r="G27" s="4">
        <f>ACP!S27</f>
        <v>93086</v>
      </c>
      <c r="H27" s="5">
        <f t="shared" si="1"/>
        <v>0.49418410197331747</v>
      </c>
      <c r="I27" s="6" t="e">
        <f t="shared" si="2"/>
        <v>#DIV/0!</v>
      </c>
      <c r="J27" s="6" t="e">
        <f t="shared" si="2"/>
        <v>#DIV/0!</v>
      </c>
    </row>
    <row r="28" spans="1:10" x14ac:dyDescent="0.25">
      <c r="A28" s="1">
        <v>20</v>
      </c>
      <c r="B28" s="1" t="str">
        <f>ACP!B28</f>
        <v>VIJAYA BANK</v>
      </c>
      <c r="C28" s="4"/>
      <c r="D28" s="4"/>
      <c r="E28" s="5" t="e">
        <f t="shared" si="0"/>
        <v>#DIV/0!</v>
      </c>
      <c r="F28" s="4">
        <f>ACP!R28</f>
        <v>59180</v>
      </c>
      <c r="G28" s="4">
        <f>ACP!S28</f>
        <v>10295</v>
      </c>
      <c r="H28" s="5">
        <f t="shared" si="1"/>
        <v>0.17396079756674551</v>
      </c>
      <c r="I28" s="6" t="e">
        <f t="shared" si="2"/>
        <v>#DIV/0!</v>
      </c>
      <c r="J28" s="6" t="e">
        <f t="shared" si="2"/>
        <v>#DIV/0!</v>
      </c>
    </row>
    <row r="29" spans="1:10" x14ac:dyDescent="0.25">
      <c r="A29" s="1">
        <v>21</v>
      </c>
      <c r="B29" s="1" t="str">
        <f>ACP!B29</f>
        <v>IDBI</v>
      </c>
      <c r="C29" s="4"/>
      <c r="D29" s="4"/>
      <c r="E29" s="5" t="e">
        <f t="shared" si="0"/>
        <v>#DIV/0!</v>
      </c>
      <c r="F29" s="4">
        <f>ACP!R29</f>
        <v>115196</v>
      </c>
      <c r="G29" s="4">
        <f>ACP!S29</f>
        <v>48213</v>
      </c>
      <c r="H29" s="5">
        <f t="shared" si="1"/>
        <v>0.41853015729712839</v>
      </c>
      <c r="I29" s="6" t="e">
        <f t="shared" si="2"/>
        <v>#DIV/0!</v>
      </c>
      <c r="J29" s="6" t="e">
        <f t="shared" si="2"/>
        <v>#DIV/0!</v>
      </c>
    </row>
    <row r="30" spans="1:10" x14ac:dyDescent="0.25">
      <c r="A30" s="1"/>
      <c r="B30" s="2" t="e">
        <f>ACP!#REF!</f>
        <v>#REF!</v>
      </c>
      <c r="C30" s="5"/>
      <c r="D30" s="5"/>
      <c r="E30" s="5"/>
      <c r="F30" s="4"/>
      <c r="G30" s="4"/>
      <c r="H30" s="5"/>
      <c r="I30" s="5"/>
      <c r="J30" s="6"/>
    </row>
    <row r="31" spans="1:10" x14ac:dyDescent="0.25">
      <c r="A31" s="1">
        <v>22</v>
      </c>
      <c r="B31" s="1" t="e">
        <f>ACP!#REF!</f>
        <v>#REF!</v>
      </c>
      <c r="C31" s="4"/>
      <c r="D31" s="4"/>
      <c r="E31" s="5" t="e">
        <f t="shared" si="0"/>
        <v>#DIV/0!</v>
      </c>
      <c r="F31" s="4" t="e">
        <f>ACP!#REF!</f>
        <v>#REF!</v>
      </c>
      <c r="G31" s="4" t="e">
        <f>ACP!#REF!</f>
        <v>#REF!</v>
      </c>
      <c r="H31" s="5" t="e">
        <f t="shared" si="1"/>
        <v>#REF!</v>
      </c>
      <c r="I31" s="6" t="e">
        <f t="shared" si="2"/>
        <v>#REF!</v>
      </c>
      <c r="J31" s="6" t="e">
        <f t="shared" si="2"/>
        <v>#REF!</v>
      </c>
    </row>
    <row r="32" spans="1:10" x14ac:dyDescent="0.25">
      <c r="A32" s="1">
        <v>23</v>
      </c>
      <c r="B32" s="1" t="e">
        <f>ACP!#REF!</f>
        <v>#REF!</v>
      </c>
      <c r="C32" s="4"/>
      <c r="D32" s="4"/>
      <c r="E32" s="5" t="e">
        <f t="shared" si="0"/>
        <v>#DIV/0!</v>
      </c>
      <c r="F32" s="4" t="e">
        <f>ACP!#REF!</f>
        <v>#REF!</v>
      </c>
      <c r="G32" s="4" t="e">
        <f>ACP!#REF!</f>
        <v>#REF!</v>
      </c>
      <c r="H32" s="5" t="e">
        <f t="shared" si="1"/>
        <v>#REF!</v>
      </c>
      <c r="I32" s="6" t="e">
        <f t="shared" si="2"/>
        <v>#REF!</v>
      </c>
      <c r="J32" s="6" t="e">
        <f t="shared" si="2"/>
        <v>#REF!</v>
      </c>
    </row>
    <row r="33" spans="1:10" x14ac:dyDescent="0.25">
      <c r="A33" s="1">
        <v>24</v>
      </c>
      <c r="B33" s="1" t="e">
        <f>ACP!#REF!</f>
        <v>#REF!</v>
      </c>
      <c r="C33" s="4"/>
      <c r="D33" s="4"/>
      <c r="E33" s="5" t="e">
        <f>SUM(D33/C33)</f>
        <v>#DIV/0!</v>
      </c>
      <c r="F33" s="4" t="e">
        <f>ACP!#REF!</f>
        <v>#REF!</v>
      </c>
      <c r="G33" s="4" t="e">
        <f>ACP!#REF!</f>
        <v>#REF!</v>
      </c>
      <c r="H33" s="5" t="e">
        <f>SUM(G33/F33)</f>
        <v>#REF!</v>
      </c>
      <c r="I33" s="6" t="e">
        <f>(F33-C33)/C33</f>
        <v>#REF!</v>
      </c>
      <c r="J33" s="6" t="e">
        <f>(G33-D33)/D33</f>
        <v>#REF!</v>
      </c>
    </row>
    <row r="34" spans="1:10" x14ac:dyDescent="0.25">
      <c r="A34" s="1"/>
      <c r="B34" s="2" t="s">
        <v>23</v>
      </c>
      <c r="C34" s="5"/>
      <c r="D34" s="5"/>
      <c r="E34" s="5"/>
      <c r="F34" s="4"/>
      <c r="G34" s="4"/>
      <c r="H34" s="5"/>
      <c r="I34" s="5"/>
      <c r="J34" s="6"/>
    </row>
    <row r="35" spans="1:10" x14ac:dyDescent="0.25">
      <c r="A35" s="1">
        <v>25</v>
      </c>
      <c r="B35" s="1" t="str">
        <f>ACP!B31</f>
        <v>ICICI  BANK</v>
      </c>
      <c r="C35" s="4"/>
      <c r="D35" s="4"/>
      <c r="E35" s="5" t="e">
        <f t="shared" si="0"/>
        <v>#DIV/0!</v>
      </c>
      <c r="F35" s="4">
        <f>ACP!R31</f>
        <v>132429</v>
      </c>
      <c r="G35" s="4">
        <f>ACP!S31</f>
        <v>132562</v>
      </c>
      <c r="H35" s="5">
        <f t="shared" si="1"/>
        <v>1.0010043117444065</v>
      </c>
      <c r="I35" s="6" t="e">
        <f t="shared" si="2"/>
        <v>#DIV/0!</v>
      </c>
      <c r="J35" s="6" t="e">
        <f t="shared" si="2"/>
        <v>#DIV/0!</v>
      </c>
    </row>
    <row r="36" spans="1:10" x14ac:dyDescent="0.25">
      <c r="A36" s="1">
        <v>26</v>
      </c>
      <c r="B36" s="1" t="str">
        <f>ACP!B32</f>
        <v>FEDERAL BANK</v>
      </c>
      <c r="C36" s="4"/>
      <c r="D36" s="4"/>
      <c r="E36" s="5" t="e">
        <f t="shared" si="0"/>
        <v>#DIV/0!</v>
      </c>
      <c r="F36" s="4">
        <f>ACP!R32</f>
        <v>13988</v>
      </c>
      <c r="G36" s="4">
        <f>ACP!S32</f>
        <v>4089</v>
      </c>
      <c r="H36" s="5">
        <f t="shared" si="1"/>
        <v>0.29232199027738059</v>
      </c>
      <c r="I36" s="6" t="e">
        <f t="shared" si="2"/>
        <v>#DIV/0!</v>
      </c>
      <c r="J36" s="6" t="e">
        <f t="shared" si="2"/>
        <v>#DIV/0!</v>
      </c>
    </row>
    <row r="37" spans="1:10" x14ac:dyDescent="0.25">
      <c r="A37" s="1">
        <v>27</v>
      </c>
      <c r="B37" s="1" t="str">
        <f>ACP!B33</f>
        <v>JAMMU KASHMIR BANK</v>
      </c>
      <c r="C37" s="4"/>
      <c r="D37" s="4"/>
      <c r="E37" s="5" t="e">
        <f t="shared" si="0"/>
        <v>#DIV/0!</v>
      </c>
      <c r="F37" s="4">
        <f>ACP!R33</f>
        <v>1673</v>
      </c>
      <c r="G37" s="4">
        <f>ACP!S33</f>
        <v>966</v>
      </c>
      <c r="H37" s="5">
        <f t="shared" si="1"/>
        <v>0.57740585774058573</v>
      </c>
      <c r="I37" s="6" t="e">
        <f t="shared" si="2"/>
        <v>#DIV/0!</v>
      </c>
      <c r="J37" s="6" t="e">
        <f t="shared" si="2"/>
        <v>#DIV/0!</v>
      </c>
    </row>
    <row r="38" spans="1:10" x14ac:dyDescent="0.25">
      <c r="A38" s="1">
        <v>28</v>
      </c>
      <c r="B38" s="1" t="str">
        <f>ACP!B34</f>
        <v>SOUTH INDIAN BANK</v>
      </c>
      <c r="C38" s="4"/>
      <c r="D38" s="4"/>
      <c r="E38" s="5" t="e">
        <f t="shared" si="0"/>
        <v>#DIV/0!</v>
      </c>
      <c r="F38" s="4">
        <f>ACP!R34</f>
        <v>1537</v>
      </c>
      <c r="G38" s="4">
        <f>ACP!S34</f>
        <v>994</v>
      </c>
      <c r="H38" s="5">
        <f t="shared" si="1"/>
        <v>0.6467143786597267</v>
      </c>
      <c r="I38" s="6" t="e">
        <f t="shared" si="2"/>
        <v>#DIV/0!</v>
      </c>
      <c r="J38" s="6" t="e">
        <f t="shared" si="2"/>
        <v>#DIV/0!</v>
      </c>
    </row>
    <row r="39" spans="1:10" x14ac:dyDescent="0.25">
      <c r="A39" s="1">
        <v>29</v>
      </c>
      <c r="B39" s="1" t="str">
        <f>ACP!B35</f>
        <v>AXIS  BANK</v>
      </c>
      <c r="C39" s="4"/>
      <c r="D39" s="4"/>
      <c r="E39" s="5" t="e">
        <f t="shared" si="0"/>
        <v>#DIV/0!</v>
      </c>
      <c r="F39" s="4">
        <f>ACP!R35</f>
        <v>125309</v>
      </c>
      <c r="G39" s="4">
        <f>ACP!S35</f>
        <v>68993</v>
      </c>
      <c r="H39" s="5">
        <f t="shared" si="1"/>
        <v>0.5505829589255361</v>
      </c>
      <c r="I39" s="6" t="e">
        <f t="shared" si="2"/>
        <v>#DIV/0!</v>
      </c>
      <c r="J39" s="6" t="e">
        <f t="shared" si="2"/>
        <v>#DIV/0!</v>
      </c>
    </row>
    <row r="40" spans="1:10" x14ac:dyDescent="0.25">
      <c r="A40" s="1">
        <v>30</v>
      </c>
      <c r="B40" s="1" t="str">
        <f>ACP!B36</f>
        <v>HDFC BANK</v>
      </c>
      <c r="C40" s="4"/>
      <c r="D40" s="4"/>
      <c r="E40" s="5" t="e">
        <f t="shared" si="0"/>
        <v>#DIV/0!</v>
      </c>
      <c r="F40" s="4">
        <f>ACP!R36</f>
        <v>146477</v>
      </c>
      <c r="G40" s="4">
        <f>ACP!S36</f>
        <v>245160</v>
      </c>
      <c r="H40" s="5">
        <f t="shared" si="1"/>
        <v>1.6737098657127059</v>
      </c>
      <c r="I40" s="6" t="e">
        <f t="shared" si="2"/>
        <v>#DIV/0!</v>
      </c>
      <c r="J40" s="6" t="e">
        <f t="shared" si="2"/>
        <v>#DIV/0!</v>
      </c>
    </row>
    <row r="41" spans="1:10" x14ac:dyDescent="0.25">
      <c r="A41" s="1">
        <v>31</v>
      </c>
      <c r="B41" s="1" t="str">
        <f>ACP!B37</f>
        <v>INDUSIND BANK</v>
      </c>
      <c r="C41" s="4"/>
      <c r="D41" s="4"/>
      <c r="E41" s="5" t="e">
        <f t="shared" si="0"/>
        <v>#DIV/0!</v>
      </c>
      <c r="F41" s="4">
        <f>ACP!R37</f>
        <v>29103</v>
      </c>
      <c r="G41" s="4">
        <f>ACP!S37</f>
        <v>114776</v>
      </c>
      <c r="H41" s="5">
        <f t="shared" si="1"/>
        <v>3.943785864000275</v>
      </c>
      <c r="I41" s="6" t="e">
        <f t="shared" si="2"/>
        <v>#DIV/0!</v>
      </c>
      <c r="J41" s="6" t="e">
        <f t="shared" si="2"/>
        <v>#DIV/0!</v>
      </c>
    </row>
    <row r="42" spans="1:10" x14ac:dyDescent="0.25">
      <c r="A42" s="1">
        <v>32</v>
      </c>
      <c r="B42" s="1" t="str">
        <f>ACP!B38</f>
        <v>KARNATAKA BANK</v>
      </c>
      <c r="C42" s="4"/>
      <c r="D42" s="4"/>
      <c r="E42" s="5" t="e">
        <f t="shared" si="0"/>
        <v>#DIV/0!</v>
      </c>
      <c r="F42" s="4">
        <f>ACP!R38</f>
        <v>1537</v>
      </c>
      <c r="G42" s="4">
        <f>ACP!S38</f>
        <v>108</v>
      </c>
      <c r="H42" s="5">
        <f t="shared" si="1"/>
        <v>7.0266753415744954E-2</v>
      </c>
      <c r="I42" s="6" t="e">
        <f t="shared" si="2"/>
        <v>#DIV/0!</v>
      </c>
      <c r="J42" s="6" t="e">
        <f t="shared" si="2"/>
        <v>#DIV/0!</v>
      </c>
    </row>
    <row r="43" spans="1:10" x14ac:dyDescent="0.25">
      <c r="A43" s="1">
        <v>33</v>
      </c>
      <c r="B43" s="1" t="str">
        <f>ACP!B39</f>
        <v>KOTAK MAHINDRA</v>
      </c>
      <c r="C43" s="4"/>
      <c r="D43" s="4"/>
      <c r="E43" s="5" t="e">
        <f t="shared" si="0"/>
        <v>#DIV/0!</v>
      </c>
      <c r="F43" s="4">
        <f>ACP!R39</f>
        <v>15843</v>
      </c>
      <c r="G43" s="4">
        <f>ACP!S39</f>
        <v>10267</v>
      </c>
      <c r="H43" s="5">
        <f t="shared" si="1"/>
        <v>0.64804645584800857</v>
      </c>
      <c r="I43" s="6" t="e">
        <f t="shared" si="2"/>
        <v>#DIV/0!</v>
      </c>
      <c r="J43" s="6" t="e">
        <f t="shared" si="2"/>
        <v>#DIV/0!</v>
      </c>
    </row>
    <row r="44" spans="1:10" x14ac:dyDescent="0.25">
      <c r="A44" s="1">
        <v>34</v>
      </c>
      <c r="B44" s="1" t="str">
        <f>ACP!B40</f>
        <v>YES BANK</v>
      </c>
      <c r="C44" s="4"/>
      <c r="D44" s="4"/>
      <c r="E44" s="5" t="e">
        <f t="shared" si="0"/>
        <v>#DIV/0!</v>
      </c>
      <c r="F44" s="4">
        <f>ACP!R40</f>
        <v>3209</v>
      </c>
      <c r="G44" s="4">
        <f>ACP!S40</f>
        <v>2099</v>
      </c>
      <c r="H44" s="5">
        <f t="shared" si="1"/>
        <v>0.65409784979744467</v>
      </c>
      <c r="I44" s="6" t="e">
        <f t="shared" si="2"/>
        <v>#DIV/0!</v>
      </c>
      <c r="J44" s="6" t="e">
        <f t="shared" si="2"/>
        <v>#DIV/0!</v>
      </c>
    </row>
    <row r="45" spans="1:10" x14ac:dyDescent="0.25">
      <c r="A45" s="1">
        <v>35</v>
      </c>
      <c r="B45" s="1" t="str">
        <f>ACP!B41</f>
        <v>BANDHAN BANK</v>
      </c>
      <c r="C45" s="4"/>
      <c r="D45" s="4"/>
      <c r="E45" s="5" t="e">
        <f t="shared" si="0"/>
        <v>#DIV/0!</v>
      </c>
      <c r="F45" s="4">
        <f>ACP!R41</f>
        <v>154865</v>
      </c>
      <c r="G45" s="4">
        <f>ACP!S41</f>
        <v>193900</v>
      </c>
      <c r="H45" s="5">
        <f t="shared" si="1"/>
        <v>1.2520582442772739</v>
      </c>
      <c r="I45" s="6" t="e">
        <f t="shared" si="2"/>
        <v>#DIV/0!</v>
      </c>
      <c r="J45" s="6" t="e">
        <f t="shared" si="2"/>
        <v>#DIV/0!</v>
      </c>
    </row>
    <row r="46" spans="1:10" x14ac:dyDescent="0.25">
      <c r="A46" s="20" t="s">
        <v>49</v>
      </c>
      <c r="B46" s="21"/>
      <c r="C46" s="7">
        <f>SUM(C8:C45)</f>
        <v>0</v>
      </c>
      <c r="D46" s="7">
        <f>SUM(D8:D45)</f>
        <v>0</v>
      </c>
      <c r="E46" s="7" t="e">
        <f>SUM(E8:E45)</f>
        <v>#DIV/0!</v>
      </c>
      <c r="F46" s="7">
        <f>ACP!R42</f>
        <v>8604401</v>
      </c>
      <c r="G46" s="7">
        <f>ACP!S42</f>
        <v>5632817</v>
      </c>
      <c r="H46" s="8">
        <f t="shared" si="1"/>
        <v>0.65464371081728989</v>
      </c>
      <c r="I46" s="9" t="e">
        <f t="shared" si="2"/>
        <v>#DIV/0!</v>
      </c>
      <c r="J46" s="9" t="e">
        <f t="shared" si="2"/>
        <v>#DIV/0!</v>
      </c>
    </row>
    <row r="47" spans="1:10" x14ac:dyDescent="0.25">
      <c r="A47" s="13"/>
      <c r="B47" s="24" t="s">
        <v>50</v>
      </c>
      <c r="C47" s="5" t="s">
        <v>66</v>
      </c>
      <c r="D47" s="5"/>
      <c r="E47" s="5"/>
      <c r="F47" s="4"/>
      <c r="G47" s="4"/>
      <c r="H47" s="5"/>
      <c r="I47" s="5"/>
      <c r="J47" s="5"/>
    </row>
    <row r="48" spans="1:10" x14ac:dyDescent="0.25">
      <c r="A48" s="1">
        <v>36</v>
      </c>
      <c r="B48" s="1" t="str">
        <f>ACP!B44</f>
        <v>STATE CO-OP. BANK</v>
      </c>
      <c r="C48" s="4"/>
      <c r="D48" s="4"/>
      <c r="E48" s="5" t="e">
        <f t="shared" si="0"/>
        <v>#DIV/0!</v>
      </c>
      <c r="F48" s="4">
        <f>ACP!R44</f>
        <v>103636</v>
      </c>
      <c r="G48" s="4">
        <f>ACP!S44</f>
        <v>199743</v>
      </c>
      <c r="H48" s="5">
        <f t="shared" si="1"/>
        <v>1.9273514994789456</v>
      </c>
      <c r="I48" s="6" t="e">
        <f t="shared" si="2"/>
        <v>#DIV/0!</v>
      </c>
      <c r="J48" s="6" t="e">
        <f t="shared" si="2"/>
        <v>#DIV/0!</v>
      </c>
    </row>
    <row r="49" spans="1:10" x14ac:dyDescent="0.25">
      <c r="A49" s="22" t="s">
        <v>52</v>
      </c>
      <c r="B49" s="14"/>
      <c r="C49" s="7">
        <f>SUM(C48:C48)</f>
        <v>0</v>
      </c>
      <c r="D49" s="7">
        <f>SUM(D48:D48)</f>
        <v>0</v>
      </c>
      <c r="E49" s="7" t="e">
        <f>SUM(E48:E48)</f>
        <v>#DIV/0!</v>
      </c>
      <c r="F49" s="7">
        <f>ACP!R45</f>
        <v>103636</v>
      </c>
      <c r="G49" s="7">
        <f>ACP!S45</f>
        <v>199743</v>
      </c>
      <c r="H49" s="8">
        <f t="shared" si="1"/>
        <v>1.9273514994789456</v>
      </c>
      <c r="I49" s="9" t="e">
        <f t="shared" si="2"/>
        <v>#DIV/0!</v>
      </c>
      <c r="J49" s="9" t="e">
        <f t="shared" si="2"/>
        <v>#DIV/0!</v>
      </c>
    </row>
    <row r="50" spans="1:10" x14ac:dyDescent="0.25">
      <c r="A50" s="13"/>
      <c r="B50" s="25" t="s">
        <v>54</v>
      </c>
      <c r="C50" s="5" t="s">
        <v>66</v>
      </c>
      <c r="D50" s="5"/>
      <c r="E50" s="5"/>
      <c r="F50" s="4"/>
      <c r="G50" s="4"/>
      <c r="H50" s="5"/>
      <c r="I50" s="5"/>
      <c r="J50" s="5"/>
    </row>
    <row r="51" spans="1:10" x14ac:dyDescent="0.25">
      <c r="A51" s="1">
        <v>37</v>
      </c>
      <c r="B51" s="1" t="str">
        <f>ACP!B47</f>
        <v>MADHYA BIHAR GRAMIN BANK</v>
      </c>
      <c r="C51" s="4"/>
      <c r="D51" s="4"/>
      <c r="E51" s="5" t="e">
        <f t="shared" si="0"/>
        <v>#DIV/0!</v>
      </c>
      <c r="F51" s="4">
        <f>ACP!R47</f>
        <v>766352</v>
      </c>
      <c r="G51" s="4">
        <f>ACP!S47</f>
        <v>524609</v>
      </c>
      <c r="H51" s="5">
        <f t="shared" si="1"/>
        <v>0.68455357329269062</v>
      </c>
      <c r="I51" s="6" t="e">
        <f t="shared" si="2"/>
        <v>#DIV/0!</v>
      </c>
      <c r="J51" s="6" t="e">
        <f t="shared" si="2"/>
        <v>#DIV/0!</v>
      </c>
    </row>
    <row r="52" spans="1:10" x14ac:dyDescent="0.25">
      <c r="A52" s="1">
        <v>38</v>
      </c>
      <c r="B52" s="1" t="str">
        <f>ACP!B47</f>
        <v>MADHYA BIHAR GRAMIN BANK</v>
      </c>
      <c r="C52" s="4"/>
      <c r="D52" s="4"/>
      <c r="E52" s="5" t="e">
        <f t="shared" si="0"/>
        <v>#DIV/0!</v>
      </c>
      <c r="F52" s="4">
        <f>ACP!R48</f>
        <v>401202</v>
      </c>
      <c r="G52" s="4">
        <f>ACP!S48</f>
        <v>266944</v>
      </c>
      <c r="H52" s="5">
        <f t="shared" si="1"/>
        <v>0.66536059142277459</v>
      </c>
      <c r="I52" s="6" t="e">
        <f t="shared" si="2"/>
        <v>#DIV/0!</v>
      </c>
      <c r="J52" s="6" t="e">
        <f t="shared" si="2"/>
        <v>#DIV/0!</v>
      </c>
    </row>
    <row r="53" spans="1:10" x14ac:dyDescent="0.25">
      <c r="A53" s="1">
        <v>39</v>
      </c>
      <c r="B53" s="1" t="str">
        <f>ACP!B48</f>
        <v>BIHAR GRAMIN BANK</v>
      </c>
      <c r="C53" s="4"/>
      <c r="D53" s="4"/>
      <c r="E53" s="5" t="e">
        <f t="shared" si="0"/>
        <v>#DIV/0!</v>
      </c>
      <c r="F53" s="4">
        <f>ACP!R49</f>
        <v>1124409</v>
      </c>
      <c r="G53" s="4">
        <f>ACP!S49</f>
        <v>697464</v>
      </c>
      <c r="H53" s="5">
        <f t="shared" si="1"/>
        <v>0.62029386104166717</v>
      </c>
      <c r="I53" s="6" t="e">
        <f t="shared" si="2"/>
        <v>#DIV/0!</v>
      </c>
      <c r="J53" s="6" t="e">
        <f t="shared" si="2"/>
        <v>#DIV/0!</v>
      </c>
    </row>
    <row r="54" spans="1:10" x14ac:dyDescent="0.25">
      <c r="A54" s="22" t="s">
        <v>58</v>
      </c>
      <c r="B54" s="14"/>
      <c r="C54" s="7">
        <f>SUM(C51:C53)</f>
        <v>0</v>
      </c>
      <c r="D54" s="7">
        <f>SUM(D51:D53)</f>
        <v>0</v>
      </c>
      <c r="E54" s="8" t="e">
        <f t="shared" si="0"/>
        <v>#DIV/0!</v>
      </c>
      <c r="F54" s="7">
        <f>ACP!R50</f>
        <v>2291963</v>
      </c>
      <c r="G54" s="7">
        <f>ACP!S50</f>
        <v>1489017</v>
      </c>
      <c r="H54" s="8">
        <f t="shared" si="1"/>
        <v>0.64966886463699458</v>
      </c>
      <c r="I54" s="9" t="e">
        <f t="shared" si="2"/>
        <v>#DIV/0!</v>
      </c>
      <c r="J54" s="9" t="e">
        <f t="shared" si="2"/>
        <v>#DIV/0!</v>
      </c>
    </row>
    <row r="55" spans="1:10" x14ac:dyDescent="0.25">
      <c r="A55" s="23" t="s">
        <v>59</v>
      </c>
      <c r="B55" s="15"/>
      <c r="C55" s="10">
        <f>SUM(C54+C49+C46)</f>
        <v>0</v>
      </c>
      <c r="D55" s="10">
        <f>SUM(D54+D49+D46)</f>
        <v>0</v>
      </c>
      <c r="E55" s="11" t="e">
        <f t="shared" si="0"/>
        <v>#DIV/0!</v>
      </c>
      <c r="F55" s="10">
        <f>ACP!R51</f>
        <v>11000000</v>
      </c>
      <c r="G55" s="10">
        <f>ACP!S51</f>
        <v>7321577</v>
      </c>
      <c r="H55" s="11">
        <f t="shared" si="1"/>
        <v>0.6655979090909091</v>
      </c>
      <c r="I55" s="12" t="e">
        <f t="shared" si="2"/>
        <v>#DIV/0!</v>
      </c>
      <c r="J55" s="12" t="e">
        <f t="shared" si="2"/>
        <v>#DIV/0!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ACP</vt:lpstr>
      <vt:lpstr>Acp Tar Ach Com with Previous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2018-01-29T05:38:39Z</cp:lastPrinted>
  <dcterms:created xsi:type="dcterms:W3CDTF">2013-08-22T12:33:56Z</dcterms:created>
  <dcterms:modified xsi:type="dcterms:W3CDTF">2018-01-29T05:38:41Z</dcterms:modified>
</cp:coreProperties>
</file>